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U:\05-DEEJ\CELLULE GESTION\T4 CG FINANCES\D1 BUDGET\S3_PE\S3.5_PART_FAM\SIMUL_TX_HORAIRE\"/>
    </mc:Choice>
  </mc:AlternateContent>
  <xr:revisionPtr revIDLastSave="0" documentId="13_ncr:1_{7C74F3C3-A5AB-4ACC-A593-90FE482ABA3B}" xr6:coauthVersionLast="47" xr6:coauthVersionMax="47" xr10:uidLastSave="{00000000-0000-0000-0000-000000000000}"/>
  <workbookProtection workbookAlgorithmName="SHA-512" workbookHashValue="uIf8UDF+FSsvK+YfqlT7L8oeNERnjdbSIKJwPpbSbtvTf21zLLfHZ4RHR0WmmuQ4tBLY1OEXEQbl2sEsAhQHcg==" workbookSaltValue="zH8yvkDwGIgw645PPhXqqw==" workbookSpinCount="100000" lockStructure="1"/>
  <bookViews>
    <workbookView xWindow="-120" yWindow="-120" windowWidth="29040" windowHeight="15840" xr2:uid="{00000000-000D-0000-FFFF-FFFF00000000}"/>
  </bookViews>
  <sheets>
    <sheet name="Tarif horaire JANV 2026" sheetId="2" r:id="rId1"/>
    <sheet name="Liens plancher-plafond CAF" sheetId="3" state="hidden" r:id="rId2"/>
    <sheet name="Grille tarifaire - barèmes CNAF" sheetId="4" state="hidden" r:id="rId3"/>
  </sheets>
  <definedNames>
    <definedName name="ressources" localSheetId="0">'Tarif horaire JANV 2026'!#REF!</definedName>
    <definedName name="_xlnm.Print_Area" localSheetId="0">'Tarif horaire JANV 2026'!$A$1:$J$31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4" l="1"/>
  <c r="L98" i="4"/>
  <c r="L99" i="4"/>
  <c r="L100" i="4"/>
  <c r="L101" i="4"/>
  <c r="L102" i="4"/>
  <c r="L96" i="4"/>
  <c r="F97" i="4"/>
  <c r="F98" i="4"/>
  <c r="F99" i="4"/>
  <c r="F100" i="4"/>
  <c r="F101" i="4"/>
  <c r="F102" i="4"/>
  <c r="F96" i="4"/>
  <c r="B91" i="4"/>
  <c r="B89" i="4"/>
  <c r="Q88" i="4"/>
  <c r="O88" i="4"/>
  <c r="N88" i="4"/>
  <c r="L88" i="4"/>
  <c r="K88" i="4"/>
  <c r="I88" i="4"/>
  <c r="H88" i="4"/>
  <c r="F88" i="4"/>
  <c r="E88" i="4"/>
  <c r="C88" i="4"/>
  <c r="B83" i="4" l="1"/>
  <c r="B81" i="4"/>
  <c r="Q80" i="4"/>
  <c r="O80" i="4"/>
  <c r="N80" i="4"/>
  <c r="L80" i="4"/>
  <c r="K80" i="4"/>
  <c r="I80" i="4"/>
  <c r="H80" i="4"/>
  <c r="F80" i="4"/>
  <c r="E80" i="4"/>
  <c r="C80" i="4"/>
  <c r="B75" i="4"/>
  <c r="B73" i="4"/>
  <c r="Q72" i="4"/>
  <c r="O72" i="4"/>
  <c r="N72" i="4"/>
  <c r="L72" i="4"/>
  <c r="K72" i="4"/>
  <c r="I72" i="4"/>
  <c r="H72" i="4"/>
  <c r="F72" i="4"/>
  <c r="E72" i="4"/>
  <c r="C72" i="4"/>
  <c r="B67" i="4"/>
  <c r="B65" i="4"/>
  <c r="Q64" i="4"/>
  <c r="O64" i="4"/>
  <c r="N64" i="4"/>
  <c r="L64" i="4"/>
  <c r="K64" i="4"/>
  <c r="I64" i="4"/>
  <c r="H64" i="4"/>
  <c r="F64" i="4"/>
  <c r="E64" i="4"/>
  <c r="C64" i="4"/>
  <c r="E57" i="4"/>
  <c r="C57" i="4"/>
  <c r="F57" i="4"/>
  <c r="H57" i="4"/>
  <c r="I57" i="4"/>
  <c r="K57" i="4"/>
  <c r="L57" i="4"/>
  <c r="N57" i="4"/>
  <c r="O57" i="4"/>
  <c r="Q57" i="4"/>
  <c r="B59" i="4"/>
  <c r="B57" i="4"/>
  <c r="B55" i="4"/>
  <c r="Q54" i="4"/>
  <c r="O54" i="4"/>
  <c r="N54" i="4"/>
  <c r="L54" i="4"/>
  <c r="K54" i="4"/>
  <c r="I54" i="4"/>
  <c r="H54" i="4"/>
  <c r="F54" i="4"/>
  <c r="E54" i="4"/>
  <c r="C54" i="4"/>
  <c r="B49" i="4" l="1"/>
  <c r="Q47" i="4"/>
  <c r="O47" i="4"/>
  <c r="N47" i="4"/>
  <c r="L47" i="4"/>
  <c r="K47" i="4"/>
  <c r="I47" i="4"/>
  <c r="H47" i="4"/>
  <c r="F47" i="4"/>
  <c r="E47" i="4"/>
  <c r="C47" i="4"/>
  <c r="B47" i="4"/>
  <c r="B45" i="4"/>
  <c r="Q44" i="4"/>
  <c r="O44" i="4"/>
  <c r="N44" i="4"/>
  <c r="L44" i="4"/>
  <c r="K44" i="4"/>
  <c r="I44" i="4"/>
  <c r="H44" i="4"/>
  <c r="F44" i="4"/>
  <c r="E44" i="4"/>
  <c r="C44" i="4"/>
  <c r="L25" i="2" l="1"/>
  <c r="B39" i="4" l="1"/>
  <c r="B37" i="4"/>
  <c r="B35" i="4"/>
  <c r="Q37" i="4"/>
  <c r="O37" i="4"/>
  <c r="N37" i="4"/>
  <c r="L37" i="4"/>
  <c r="K37" i="4"/>
  <c r="I37" i="4"/>
  <c r="H37" i="4"/>
  <c r="F37" i="4"/>
  <c r="E37" i="4"/>
  <c r="C37" i="4"/>
  <c r="Q34" i="4"/>
  <c r="O34" i="4"/>
  <c r="N34" i="4"/>
  <c r="L34" i="4"/>
  <c r="K34" i="4"/>
  <c r="I34" i="4"/>
  <c r="H34" i="4"/>
  <c r="F34" i="4"/>
  <c r="E34" i="4"/>
  <c r="C34" i="4"/>
  <c r="Q27" i="4"/>
  <c r="O27" i="4"/>
  <c r="L27" i="4"/>
  <c r="I27" i="4"/>
  <c r="F27" i="4"/>
  <c r="C27" i="4"/>
  <c r="B27" i="4"/>
  <c r="B25" i="4"/>
  <c r="Q24" i="4"/>
  <c r="O24" i="4"/>
  <c r="N24" i="4"/>
  <c r="L24" i="4"/>
  <c r="K24" i="4"/>
  <c r="I24" i="4"/>
  <c r="H24" i="4"/>
  <c r="F24" i="4"/>
  <c r="E24" i="4"/>
  <c r="C24" i="4"/>
  <c r="H27" i="4" l="1"/>
  <c r="N27" i="4"/>
  <c r="B29" i="4"/>
  <c r="E27" i="4"/>
  <c r="K27" i="4"/>
  <c r="A19" i="4"/>
  <c r="A9" i="4"/>
  <c r="Q17" i="4" l="1"/>
  <c r="O17" i="4"/>
  <c r="L17" i="4"/>
  <c r="I17" i="4"/>
  <c r="F17" i="4"/>
  <c r="C17" i="4"/>
  <c r="B17" i="4"/>
  <c r="B15" i="4"/>
  <c r="Q14" i="4"/>
  <c r="O14" i="4"/>
  <c r="N14" i="4"/>
  <c r="L14" i="4"/>
  <c r="K14" i="4"/>
  <c r="I14" i="4"/>
  <c r="H14" i="4"/>
  <c r="F14" i="4"/>
  <c r="E14" i="4"/>
  <c r="C14" i="4"/>
  <c r="Q7" i="4"/>
  <c r="N4" i="4"/>
  <c r="B5" i="4"/>
  <c r="O4" i="4"/>
  <c r="L4" i="4"/>
  <c r="I4" i="4"/>
  <c r="F4" i="4"/>
  <c r="C4" i="4"/>
  <c r="F7" i="4" l="1"/>
  <c r="L7" i="4"/>
  <c r="E4" i="4"/>
  <c r="K4" i="4"/>
  <c r="Q4" i="4"/>
  <c r="B7" i="4"/>
  <c r="H7" i="4"/>
  <c r="N7" i="4"/>
  <c r="B9" i="4"/>
  <c r="H17" i="4"/>
  <c r="N17" i="4"/>
  <c r="B19" i="4"/>
  <c r="C7" i="4"/>
  <c r="I7" i="4"/>
  <c r="O7" i="4"/>
  <c r="H4" i="4"/>
  <c r="E7" i="4"/>
  <c r="K7" i="4"/>
  <c r="E17" i="4"/>
  <c r="K17" i="4"/>
  <c r="C9" i="3" l="1"/>
  <c r="C10" i="3" l="1"/>
  <c r="C8" i="3"/>
  <c r="L23" i="2" s="1"/>
  <c r="G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JOUIS Laurence</author>
  </authors>
  <commentList>
    <comment ref="G23" authorId="0" shapeId="0" xr:uid="{00000000-0006-0000-0000-000001000000}">
      <text>
        <r>
          <rPr>
            <sz val="8"/>
            <color indexed="81"/>
            <rFont val="Tahoma"/>
            <family val="2"/>
          </rPr>
          <t>Les ressources à prendre en compte sont celles figurant sur l’avis d’imposition ou de non imposition 2025 (ressources 2024) à la rubrique « total des salaires et assimilés », c'est-à-dire les revenus des salaires, pensions et rentes avant déduction des 10 % ou des frais réels. 
Vous y ajouterez, le cas échéant, les heures supplémentaires et les indemnités journalières d'accident du travail et de maladie professionnelle bien qu’en partie non imposables.</t>
        </r>
      </text>
    </comment>
  </commentList>
</comments>
</file>

<file path=xl/sharedStrings.xml><?xml version="1.0" encoding="utf-8"?>
<sst xmlns="http://schemas.openxmlformats.org/spreadsheetml/2006/main" count="253" uniqueCount="56">
  <si>
    <t>Composition de la famille</t>
  </si>
  <si>
    <t>1 enfant</t>
  </si>
  <si>
    <t>2 enfants</t>
  </si>
  <si>
    <t>3 enfants</t>
  </si>
  <si>
    <t>(ressources nettes annuelles / 12 mois) X taux d'effort horaire CAF</t>
  </si>
  <si>
    <t>Plancher CAF :</t>
  </si>
  <si>
    <t>Plafond orvault :</t>
  </si>
  <si>
    <t>Les résultats obtenus à partir de cet outil de simulation n’ont qu’une valeur informative, indicative et non contractuelle.</t>
  </si>
  <si>
    <t>Tarif horaire estimé :</t>
  </si>
  <si>
    <t>Nbre enfants à charge :</t>
  </si>
  <si>
    <t>Mensuel</t>
  </si>
  <si>
    <t>Annuel</t>
  </si>
  <si>
    <t xml:space="preserve">Tx d'effort </t>
  </si>
  <si>
    <t>Ressources</t>
  </si>
  <si>
    <t>Plafond CAF</t>
  </si>
  <si>
    <t>à</t>
  </si>
  <si>
    <t>mensuelles</t>
  </si>
  <si>
    <t>annuelles</t>
  </si>
  <si>
    <t>4 à 7</t>
  </si>
  <si>
    <t>8 et +</t>
  </si>
  <si>
    <t>Famille 1 enfant</t>
  </si>
  <si>
    <t>Famille 2 enfants</t>
  </si>
  <si>
    <t>Famille 3 enfants</t>
  </si>
  <si>
    <t>Famille 4 enfants et +</t>
  </si>
  <si>
    <t>Famille 8 enfants et +</t>
  </si>
  <si>
    <t>4 à 7 enfants</t>
  </si>
  <si>
    <t>8 enfants et plus</t>
  </si>
  <si>
    <t xml:space="preserve">Taux d'effort en % </t>
  </si>
  <si>
    <t>Plafond CAF :</t>
  </si>
  <si>
    <t>Plafond Ville :</t>
  </si>
  <si>
    <t>Pour une famille de 2 enfants à charge dont les ressources annuelles pour les 2 parents sont de 36000€, le simulateur calucule : (36000 / 12) x 0,0516% = 1,55€ par heure</t>
  </si>
  <si>
    <t>Les modalités de tarification sont identiques sur l'ensemble des structures collectives de la commune et son établies au regard des règles en vigueur de la Caisse Nationale d'Allocations Familiales (CNAF).</t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</si>
  <si>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>er</t>
    </r>
    <r>
      <rPr>
        <b/>
        <u/>
        <sz val="11"/>
        <color theme="1" tint="0.249977111117893"/>
        <rFont val="Calibri"/>
        <family val="2"/>
        <scheme val="minor"/>
      </rPr>
      <t xml:space="preserve"> sept. 2019 au 31 janv. 2020 :</t>
    </r>
  </si>
  <si>
    <r>
      <rPr>
        <b/>
        <u/>
        <sz val="11"/>
        <color theme="1" tint="0.249977111117893"/>
        <rFont val="Calibri"/>
        <family val="2"/>
        <scheme val="minor"/>
      </rPr>
      <t>Plancher CAF</t>
    </r>
    <r>
      <rPr>
        <b/>
        <sz val="11"/>
        <color theme="1" tint="0.249977111117893"/>
        <rFont val="Calibri"/>
        <family val="2"/>
        <scheme val="minor"/>
      </rPr>
      <t xml:space="preserve"> :</t>
    </r>
  </si>
  <si>
    <r>
      <rPr>
        <b/>
        <u/>
        <sz val="11"/>
        <color theme="1" tint="0.249977111117893"/>
        <rFont val="Calibri"/>
        <family val="2"/>
        <scheme val="minor"/>
      </rPr>
      <t>Plafond CAF</t>
    </r>
    <r>
      <rPr>
        <b/>
        <sz val="11"/>
        <color theme="1" tint="0.249977111117893"/>
        <rFont val="Calibri"/>
        <family val="2"/>
        <scheme val="minor"/>
      </rPr>
      <t xml:space="preserve"> :</t>
    </r>
  </si>
  <si>
    <r>
      <rPr>
        <b/>
        <u/>
        <sz val="11"/>
        <color theme="1" tint="0.249977111117893"/>
        <rFont val="Calibri"/>
        <family val="2"/>
        <scheme val="minor"/>
      </rPr>
      <t>Plafond Ville</t>
    </r>
    <r>
      <rPr>
        <b/>
        <sz val="11"/>
        <color theme="1" tint="0.249977111117893"/>
        <rFont val="Calibri"/>
        <family val="2"/>
        <scheme val="minor"/>
      </rPr>
      <t xml:space="preserve">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</si>
  <si>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fév. 2020 au 31 janv. 2021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</si>
  <si>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fév. 2021 au 31 janv. 2022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</si>
  <si>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>er fév.</t>
    </r>
    <r>
      <rPr>
        <b/>
        <u/>
        <sz val="11"/>
        <color theme="1" tint="0.249977111117893"/>
        <rFont val="Calibri"/>
        <family val="2"/>
        <scheme val="minor"/>
      </rPr>
      <t xml:space="preserve"> 2022 au 31 janv. 2023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</si>
  <si>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fév. 2023 au 31 déc. 2023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</si>
  <si>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janv. 2024 au 31 août 2024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</si>
  <si>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sept. 2024 au 31 déc. 2024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</si>
  <si>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janv. 2025 au 31 août 2025 :</t>
    </r>
  </si>
  <si>
    <r>
      <t>Du 1</t>
    </r>
    <r>
      <rPr>
        <b/>
        <u/>
        <vertAlign val="superscript"/>
        <sz val="11"/>
        <color theme="1" tint="0.249977111117893"/>
        <rFont val="Calibri"/>
        <family val="2"/>
        <scheme val="minor"/>
      </rPr>
      <t xml:space="preserve">er </t>
    </r>
    <r>
      <rPr>
        <b/>
        <u/>
        <sz val="11"/>
        <color theme="1" tint="0.249977111117893"/>
        <rFont val="Calibri"/>
        <family val="2"/>
        <scheme val="minor"/>
      </rPr>
      <t>sept. 2025 au 31 déc. 2025 :</t>
    </r>
  </si>
  <si>
    <r>
      <t>Du 1</t>
    </r>
    <r>
      <rPr>
        <b/>
        <u/>
        <vertAlign val="superscript"/>
        <sz val="11"/>
        <color rgb="FF83B4E5"/>
        <rFont val="Calibri"/>
        <family val="2"/>
        <scheme val="minor"/>
      </rPr>
      <t xml:space="preserve">er </t>
    </r>
    <r>
      <rPr>
        <b/>
        <u/>
        <sz val="11"/>
        <color rgb="FF83B4E5"/>
        <rFont val="Calibri"/>
        <family val="2"/>
        <scheme val="minor"/>
      </rPr>
      <t>janv. 2026 au 31 décembre 2026 :</t>
    </r>
  </si>
  <si>
    <r>
      <t xml:space="preserve">La tarification est calculée en fonction des </t>
    </r>
    <r>
      <rPr>
        <b/>
        <sz val="11"/>
        <color theme="1" tint="0.249977111117893"/>
        <rFont val="Poppins"/>
      </rPr>
      <t>ressources annuelles</t>
    </r>
    <r>
      <rPr>
        <sz val="11"/>
        <color theme="1" tint="0.249977111117893"/>
        <rFont val="Poppins"/>
      </rPr>
      <t xml:space="preserve"> </t>
    </r>
    <r>
      <rPr>
        <b/>
        <sz val="11"/>
        <color theme="1" tint="0.249977111117893"/>
        <rFont val="Poppins"/>
      </rPr>
      <t xml:space="preserve">nettes 2024 </t>
    </r>
    <r>
      <rPr>
        <sz val="11"/>
        <color theme="1" tint="0.249977111117893"/>
        <rFont val="Poppins"/>
      </rPr>
      <t xml:space="preserve">de la famille, de sa </t>
    </r>
    <r>
      <rPr>
        <b/>
        <sz val="11"/>
        <color theme="1" tint="0.249977111117893"/>
        <rFont val="Poppins"/>
      </rPr>
      <t>composition</t>
    </r>
    <r>
      <rPr>
        <sz val="11"/>
        <color theme="1" tint="0.249977111117893"/>
        <rFont val="Poppins"/>
      </rPr>
      <t xml:space="preserve"> en référence au taux d'effort qui lui est appliqué et selon les planchers et plafonds de ressources régulièrement révisés par la CNAF.</t>
    </r>
  </si>
  <si>
    <r>
      <t xml:space="preserve">Ressources mensuelles </t>
    </r>
    <r>
      <rPr>
        <b/>
        <sz val="11"/>
        <color theme="1" tint="0.249977111117893"/>
        <rFont val="Poppins"/>
      </rPr>
      <t>plancher</t>
    </r>
    <r>
      <rPr>
        <sz val="11"/>
        <color theme="1" tint="0.249977111117893"/>
        <rFont val="Poppins"/>
      </rPr>
      <t xml:space="preserve"> :</t>
    </r>
  </si>
  <si>
    <r>
      <t xml:space="preserve">Ressources mensuelles </t>
    </r>
    <r>
      <rPr>
        <b/>
        <sz val="11"/>
        <color theme="1" tint="0.249977111117893"/>
        <rFont val="Poppins"/>
      </rPr>
      <t>plafond</t>
    </r>
    <r>
      <rPr>
        <sz val="11"/>
        <color theme="1" tint="0.249977111117893"/>
        <rFont val="Poppins"/>
      </rPr>
      <t xml:space="preserve"> :</t>
    </r>
  </si>
  <si>
    <r>
      <rPr>
        <b/>
        <u/>
        <sz val="11"/>
        <color theme="1" tint="0.249977111117893"/>
        <rFont val="Poppins"/>
      </rPr>
      <t>Calcul du tarif horaire de la famille</t>
    </r>
    <r>
      <rPr>
        <b/>
        <sz val="11"/>
        <color theme="1" tint="0.249977111117893"/>
        <rFont val="Poppins"/>
      </rPr>
      <t xml:space="preserve"> :</t>
    </r>
  </si>
  <si>
    <r>
      <rPr>
        <b/>
        <u/>
        <sz val="11"/>
        <color theme="1" tint="0.249977111117893"/>
        <rFont val="Poppins"/>
      </rPr>
      <t>Exemple</t>
    </r>
    <r>
      <rPr>
        <b/>
        <sz val="11"/>
        <color theme="1" tint="0.249977111117893"/>
        <rFont val="Poppins"/>
      </rPr>
      <t xml:space="preserve"> :</t>
    </r>
  </si>
  <si>
    <r>
      <rPr>
        <b/>
        <u/>
        <sz val="11"/>
        <color theme="1" tint="0.249977111117893"/>
        <rFont val="Poppins"/>
      </rPr>
      <t>Votre simulation</t>
    </r>
    <r>
      <rPr>
        <sz val="11"/>
        <color theme="1" tint="0.249977111117893"/>
        <rFont val="Poppins"/>
      </rPr>
      <t xml:space="preserve"> :</t>
    </r>
  </si>
  <si>
    <r>
      <rPr>
        <sz val="10"/>
        <color theme="1" tint="0.249977111117893"/>
        <rFont val="Wingdings"/>
        <charset val="2"/>
      </rPr>
      <t>Ø</t>
    </r>
    <r>
      <rPr>
        <sz val="8"/>
        <color theme="1" tint="0.249977111117893"/>
        <rFont val="Poppins"/>
      </rPr>
      <t xml:space="preserve"> </t>
    </r>
    <r>
      <rPr>
        <sz val="10"/>
        <color theme="1" tint="0.249977111117893"/>
        <rFont val="Poppins"/>
      </rPr>
      <t xml:space="preserve">Total des ressources annuelles du foyer :
</t>
    </r>
    <r>
      <rPr>
        <sz val="9"/>
        <color theme="1" tint="0.249977111117893"/>
        <rFont val="Poppins"/>
      </rPr>
      <t xml:space="preserve">   </t>
    </r>
    <r>
      <rPr>
        <i/>
        <sz val="9"/>
        <color theme="1" tint="0.249977111117893"/>
        <rFont val="Poppins"/>
      </rPr>
      <t xml:space="preserve"> (Avant déduction des 10% ou des  frais réels)</t>
    </r>
  </si>
  <si>
    <r>
      <rPr>
        <sz val="11"/>
        <color theme="1" tint="0.249977111117893"/>
        <rFont val="Wingdings"/>
        <charset val="2"/>
      </rPr>
      <t>Ø</t>
    </r>
    <r>
      <rPr>
        <sz val="9.9"/>
        <color theme="1" tint="0.249977111117893"/>
        <rFont val="Poppins"/>
      </rPr>
      <t xml:space="preserve"> </t>
    </r>
    <r>
      <rPr>
        <sz val="11"/>
        <color theme="1" tint="0.249977111117893"/>
        <rFont val="Poppins"/>
      </rPr>
      <t>Nombre d'enfants à charge :</t>
    </r>
  </si>
  <si>
    <r>
      <t>Tarification d'un accueil en structure petite enfance
- Au 1</t>
    </r>
    <r>
      <rPr>
        <b/>
        <vertAlign val="superscript"/>
        <sz val="16"/>
        <color rgb="FF83B4E5"/>
        <rFont val="Poppins"/>
      </rPr>
      <t>er</t>
    </r>
    <r>
      <rPr>
        <b/>
        <sz val="16"/>
        <color rgb="FF83B4E5"/>
        <rFont val="Poppins"/>
      </rPr>
      <t xml:space="preserve"> janvier 2026 -</t>
    </r>
  </si>
  <si>
    <t>Plancher</t>
  </si>
  <si>
    <t>Plafond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</si>
</sst>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0%"/>
    <numFmt numFmtId="166" formatCode="#,##0.00\ &quot;€&quot;&quot;/mois&quot;"/>
    <numFmt numFmtId="167" formatCode="#,##0.00\ &quot;€&quot;&quot;/an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theme="1" tint="0.499984740745262"/>
      <name val="Calibri"/>
      <family val="2"/>
      <scheme val="minor"/>
    </font>
    <font>
      <sz val="11"/>
      <color theme="7"/>
      <name val="Calibri"/>
      <family val="2"/>
      <scheme val="minor"/>
    </font>
    <font>
      <b/>
      <u/>
      <sz val="11"/>
      <color theme="1" tint="0.249977111117893"/>
      <name val="Calibri"/>
      <family val="2"/>
      <scheme val="minor"/>
    </font>
    <font>
      <b/>
      <u/>
      <vertAlign val="superscript"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u/>
      <sz val="11"/>
      <color rgb="FF83B4E5"/>
      <name val="Calibri"/>
      <family val="2"/>
      <scheme val="minor"/>
    </font>
    <font>
      <b/>
      <u/>
      <vertAlign val="superscript"/>
      <sz val="11"/>
      <color rgb="FF83B4E5"/>
      <name val="Calibri"/>
      <family val="2"/>
      <scheme val="minor"/>
    </font>
    <font>
      <sz val="11"/>
      <color rgb="FF83B4E5"/>
      <name val="Calibri"/>
      <family val="2"/>
      <scheme val="minor"/>
    </font>
    <font>
      <b/>
      <sz val="11"/>
      <color rgb="FF83B4E5"/>
      <name val="Calibri"/>
      <family val="2"/>
      <scheme val="minor"/>
    </font>
    <font>
      <b/>
      <sz val="10"/>
      <color rgb="FF83B4E5"/>
      <name val="Calibri"/>
      <family val="2"/>
      <scheme val="minor"/>
    </font>
    <font>
      <sz val="10"/>
      <color rgb="FF83B4E5"/>
      <name val="Calibri"/>
      <family val="2"/>
      <scheme val="minor"/>
    </font>
    <font>
      <i/>
      <sz val="11"/>
      <color rgb="FF83B4E5"/>
      <name val="Calibri"/>
      <family val="2"/>
      <scheme val="minor"/>
    </font>
    <font>
      <sz val="10"/>
      <color theme="1" tint="0.249977111117893"/>
      <name val="Wingdings"/>
      <charset val="2"/>
    </font>
    <font>
      <sz val="11"/>
      <color theme="1" tint="0.249977111117893"/>
      <name val="Wingdings"/>
      <charset val="2"/>
    </font>
    <font>
      <b/>
      <sz val="16"/>
      <color theme="1" tint="0.249977111117893"/>
      <name val="Poppins"/>
    </font>
    <font>
      <sz val="11"/>
      <color theme="1" tint="0.249977111117893"/>
      <name val="Poppins"/>
    </font>
    <font>
      <sz val="10"/>
      <color theme="1" tint="0.249977111117893"/>
      <name val="Poppins"/>
    </font>
    <font>
      <b/>
      <sz val="11"/>
      <color theme="1" tint="0.249977111117893"/>
      <name val="Poppins"/>
    </font>
    <font>
      <sz val="9"/>
      <color theme="1" tint="0.249977111117893"/>
      <name val="Poppins"/>
    </font>
    <font>
      <b/>
      <u/>
      <sz val="11"/>
      <color theme="1" tint="0.249977111117893"/>
      <name val="Poppins"/>
    </font>
    <font>
      <i/>
      <sz val="9"/>
      <color theme="1" tint="0.249977111117893"/>
      <name val="Poppins"/>
    </font>
    <font>
      <sz val="9.9"/>
      <color theme="1" tint="0.249977111117893"/>
      <name val="Poppins"/>
    </font>
    <font>
      <b/>
      <sz val="10"/>
      <color theme="1" tint="0.249977111117893"/>
      <name val="Poppins"/>
    </font>
    <font>
      <sz val="8"/>
      <color theme="1" tint="0.249977111117893"/>
      <name val="Poppins"/>
    </font>
    <font>
      <b/>
      <sz val="16"/>
      <color rgb="FF83B4E5"/>
      <name val="Poppins"/>
    </font>
    <font>
      <b/>
      <vertAlign val="superscript"/>
      <sz val="16"/>
      <color rgb="FF83B4E5"/>
      <name val="Poppins"/>
    </font>
    <font>
      <sz val="11"/>
      <color rgb="FF83B4E5"/>
      <name val="Poppins"/>
    </font>
    <font>
      <b/>
      <sz val="11"/>
      <color rgb="FF83B4E5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theme="3"/>
      </right>
      <top/>
      <bottom style="hair">
        <color theme="0" tint="-0.34998626667073579"/>
      </bottom>
      <diagonal/>
    </border>
    <border>
      <left/>
      <right style="medium">
        <color theme="3"/>
      </right>
      <top/>
      <bottom style="hair">
        <color theme="0" tint="-0.34998626667073579"/>
      </bottom>
      <diagonal/>
    </border>
    <border>
      <left style="medium">
        <color theme="3"/>
      </left>
      <right/>
      <top style="medium">
        <color theme="3"/>
      </top>
      <bottom style="hair">
        <color theme="0" tint="-0.34998626667073579"/>
      </bottom>
      <diagonal/>
    </border>
    <border>
      <left/>
      <right/>
      <top style="medium">
        <color theme="3"/>
      </top>
      <bottom style="hair">
        <color theme="0" tint="-0.34998626667073579"/>
      </bottom>
      <diagonal/>
    </border>
    <border>
      <left/>
      <right style="thin">
        <color theme="3"/>
      </right>
      <top style="medium">
        <color theme="3"/>
      </top>
      <bottom style="hair">
        <color theme="0" tint="-0.34998626667073579"/>
      </bottom>
      <diagonal/>
    </border>
    <border>
      <left style="thin">
        <color theme="3"/>
      </left>
      <right/>
      <top style="medium">
        <color theme="3"/>
      </top>
      <bottom style="hair">
        <color theme="0" tint="-0.34998626667073579"/>
      </bottom>
      <diagonal/>
    </border>
    <border>
      <left/>
      <right style="medium">
        <color theme="3"/>
      </right>
      <top style="medium">
        <color theme="3"/>
      </top>
      <bottom style="hair">
        <color theme="0" tint="-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medium">
        <color theme="3"/>
      </right>
      <top style="hair">
        <color theme="0" tint="-0.34998626667073579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 diagonalDown="1">
      <left style="medium">
        <color theme="3"/>
      </left>
      <right/>
      <top style="medium">
        <color theme="3"/>
      </top>
      <bottom/>
      <diagonal style="hair">
        <color theme="3"/>
      </diagonal>
    </border>
    <border diagonalDown="1">
      <left/>
      <right style="medium">
        <color theme="3"/>
      </right>
      <top style="medium">
        <color theme="3"/>
      </top>
      <bottom/>
      <diagonal style="hair">
        <color theme="3"/>
      </diagonal>
    </border>
    <border diagonalDown="1">
      <left style="medium">
        <color theme="3"/>
      </left>
      <right/>
      <top/>
      <bottom style="medium">
        <color theme="3"/>
      </bottom>
      <diagonal style="hair">
        <color theme="3"/>
      </diagonal>
    </border>
    <border diagonalDown="1">
      <left/>
      <right style="medium">
        <color theme="3"/>
      </right>
      <top/>
      <bottom style="medium">
        <color theme="3"/>
      </bottom>
      <diagonal style="hair">
        <color theme="3"/>
      </diagonal>
    </border>
    <border>
      <left/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 style="thin">
        <color theme="0" tint="-0.14996795556505021"/>
      </right>
      <top/>
      <bottom style="medium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hair">
        <color theme="0" tint="-0.14996795556505021"/>
      </bottom>
      <diagonal/>
    </border>
    <border>
      <left/>
      <right/>
      <top style="medium">
        <color theme="0" tint="-0.14993743705557422"/>
      </top>
      <bottom style="hair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14993743705557422"/>
      </top>
      <bottom style="hair">
        <color theme="0" tint="-0.14996795556505021"/>
      </bottom>
      <diagonal/>
    </border>
    <border>
      <left style="medium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/>
      <top style="medium">
        <color theme="0" tint="-0.14993743705557422"/>
      </top>
      <bottom style="hair">
        <color theme="0" tint="-0.14996795556505021"/>
      </bottom>
      <diagonal/>
    </border>
    <border>
      <left style="thin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 style="hair">
        <color theme="0" tint="-0.14996795556505021"/>
      </bottom>
      <diagonal/>
    </border>
    <border>
      <left/>
      <right style="medium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hair">
        <color theme="0" tint="-0.14996795556505021"/>
      </top>
      <bottom style="medium">
        <color theme="0" tint="-0.14996795556505021"/>
      </bottom>
      <diagonal/>
    </border>
    <border>
      <left/>
      <right/>
      <top style="hair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6795556505021"/>
      </right>
      <top style="hair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/>
      <top style="hair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hair">
        <color theme="0" tint="-0.14996795556505021"/>
      </top>
      <bottom style="medium">
        <color theme="0" tint="-0.14996795556505021"/>
      </bottom>
      <diagonal/>
    </border>
    <border diagonalDown="1">
      <left style="medium">
        <color theme="0" tint="-0.14993743705557422"/>
      </left>
      <right/>
      <top style="medium">
        <color theme="0" tint="-0.14993743705557422"/>
      </top>
      <bottom/>
      <diagonal style="thin">
        <color theme="0" tint="-0.24994659260841701"/>
      </diagonal>
    </border>
    <border diagonalDown="1">
      <left/>
      <right style="medium">
        <color theme="0" tint="-0.14993743705557422"/>
      </right>
      <top style="medium">
        <color theme="0" tint="-0.14993743705557422"/>
      </top>
      <bottom/>
      <diagonal style="thin">
        <color theme="0" tint="-0.24994659260841701"/>
      </diagonal>
    </border>
    <border diagonalDown="1">
      <left style="medium">
        <color theme="0" tint="-0.14993743705557422"/>
      </left>
      <right/>
      <top/>
      <bottom style="medium">
        <color theme="0" tint="-0.14993743705557422"/>
      </bottom>
      <diagonal style="thin">
        <color theme="0" tint="-0.24994659260841701"/>
      </diagonal>
    </border>
    <border diagonalDown="1">
      <left/>
      <right style="medium">
        <color theme="0" tint="-0.14993743705557422"/>
      </right>
      <top/>
      <bottom style="medium">
        <color theme="0" tint="-0.14993743705557422"/>
      </bottom>
      <diagonal style="thin">
        <color theme="0" tint="-0.24994659260841701"/>
      </diagonal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theme="0" tint="-0.14993743705557422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thin">
        <color theme="0" tint="-0.14996795556505021"/>
      </right>
      <top style="medium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3743705557422"/>
      </top>
      <bottom/>
      <diagonal/>
    </border>
    <border>
      <left style="thin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hair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hair">
        <color theme="0" tint="-4.9989318521683403E-2"/>
      </right>
      <top style="thin">
        <color theme="0" tint="-0.14996795556505021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theme="0" tint="-0.14996795556505021"/>
      </top>
      <bottom/>
      <diagonal/>
    </border>
    <border>
      <left style="hair">
        <color theme="0" tint="-4.9989318521683403E-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4" fontId="2" fillId="0" borderId="2" xfId="1" applyFont="1" applyBorder="1" applyAlignment="1" applyProtection="1">
      <alignment vertical="center"/>
      <protection locked="0"/>
    </xf>
    <xf numFmtId="44" fontId="2" fillId="0" borderId="3" xfId="0" applyNumberFormat="1" applyFont="1" applyBorder="1" applyAlignment="1" applyProtection="1">
      <alignment vertical="center"/>
      <protection locked="0"/>
    </xf>
    <xf numFmtId="44" fontId="2" fillId="0" borderId="11" xfId="1" applyFont="1" applyBorder="1" applyAlignment="1" applyProtection="1">
      <alignment vertical="center"/>
      <protection locked="0"/>
    </xf>
    <xf numFmtId="44" fontId="2" fillId="0" borderId="12" xfId="0" applyNumberFormat="1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44" fontId="2" fillId="0" borderId="4" xfId="1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165" fontId="13" fillId="0" borderId="22" xfId="0" applyNumberFormat="1" applyFont="1" applyBorder="1" applyAlignment="1">
      <alignment horizontal="center" vertical="center" wrapText="1"/>
    </xf>
    <xf numFmtId="165" fontId="13" fillId="0" borderId="17" xfId="0" applyNumberFormat="1" applyFont="1" applyBorder="1" applyAlignment="1">
      <alignment horizontal="center" vertical="center" wrapText="1"/>
    </xf>
    <xf numFmtId="165" fontId="13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44" fontId="11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4" fontId="10" fillId="0" borderId="20" xfId="0" applyNumberFormat="1" applyFont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44" fontId="11" fillId="0" borderId="33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right" vertical="center" wrapText="1"/>
    </xf>
    <xf numFmtId="44" fontId="10" fillId="0" borderId="35" xfId="0" applyNumberFormat="1" applyFont="1" applyBorder="1" applyAlignment="1">
      <alignment horizontal="center" vertical="center" wrapText="1"/>
    </xf>
    <xf numFmtId="44" fontId="11" fillId="0" borderId="14" xfId="1" applyFont="1" applyBorder="1" applyAlignment="1" applyProtection="1">
      <alignment horizontal="right" vertical="center"/>
      <protection locked="0"/>
    </xf>
    <xf numFmtId="44" fontId="14" fillId="0" borderId="15" xfId="1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4" fontId="10" fillId="0" borderId="15" xfId="0" applyNumberFormat="1" applyFont="1" applyBorder="1" applyAlignment="1">
      <alignment horizontal="center" vertical="center" wrapText="1"/>
    </xf>
    <xf numFmtId="44" fontId="14" fillId="0" borderId="15" xfId="0" quotePrefix="1" applyNumberFormat="1" applyFont="1" applyBorder="1" applyAlignment="1">
      <alignment horizontal="left" vertical="center" wrapText="1"/>
    </xf>
    <xf numFmtId="44" fontId="11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right" vertical="center" wrapText="1"/>
    </xf>
    <xf numFmtId="44" fontId="10" fillId="0" borderId="25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4" fontId="10" fillId="0" borderId="26" xfId="0" applyNumberFormat="1" applyFont="1" applyBorder="1" applyAlignment="1">
      <alignment horizontal="center" vertical="center" wrapText="1"/>
    </xf>
    <xf numFmtId="44" fontId="10" fillId="0" borderId="19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>
      <alignment horizontal="center" vertical="center" wrapText="1"/>
    </xf>
    <xf numFmtId="44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center" wrapText="1"/>
    </xf>
    <xf numFmtId="44" fontId="11" fillId="0" borderId="3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4" fontId="11" fillId="0" borderId="15" xfId="0" applyNumberFormat="1" applyFont="1" applyBorder="1" applyAlignment="1">
      <alignment horizontal="center" vertical="center" wrapText="1"/>
    </xf>
    <xf numFmtId="44" fontId="11" fillId="0" borderId="16" xfId="1" applyFont="1" applyBorder="1" applyAlignment="1" applyProtection="1">
      <alignment horizontal="right" vertical="center"/>
      <protection locked="0"/>
    </xf>
    <xf numFmtId="44" fontId="14" fillId="0" borderId="18" xfId="1" applyFont="1" applyBorder="1" applyAlignment="1" applyProtection="1">
      <alignment horizontal="right" vertical="center"/>
      <protection locked="0"/>
    </xf>
    <xf numFmtId="44" fontId="10" fillId="0" borderId="2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 wrapText="1"/>
    </xf>
    <xf numFmtId="44" fontId="11" fillId="0" borderId="2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10" fillId="0" borderId="0" xfId="1" applyNumberFormat="1" applyFont="1" applyBorder="1" applyAlignment="1" applyProtection="1">
      <alignment horizontal="right" vertical="center"/>
      <protection locked="0"/>
    </xf>
    <xf numFmtId="167" fontId="14" fillId="0" borderId="15" xfId="1" applyNumberFormat="1" applyFont="1" applyBorder="1" applyAlignment="1" applyProtection="1">
      <alignment horizontal="right" vertical="center"/>
      <protection locked="0"/>
    </xf>
    <xf numFmtId="166" fontId="10" fillId="0" borderId="17" xfId="1" applyNumberFormat="1" applyFont="1" applyBorder="1" applyAlignment="1" applyProtection="1">
      <alignment horizontal="right" vertical="center"/>
      <protection locked="0"/>
    </xf>
    <xf numFmtId="167" fontId="14" fillId="0" borderId="18" xfId="1" applyNumberFormat="1" applyFont="1" applyBorder="1" applyAlignment="1" applyProtection="1">
      <alignment horizontal="right" vertical="center"/>
      <protection locked="0"/>
    </xf>
    <xf numFmtId="0" fontId="12" fillId="0" borderId="4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166" fontId="10" fillId="0" borderId="14" xfId="1" applyNumberFormat="1" applyFont="1" applyBorder="1" applyAlignment="1" applyProtection="1">
      <alignment horizontal="right" vertical="center"/>
      <protection locked="0"/>
    </xf>
    <xf numFmtId="166" fontId="10" fillId="0" borderId="16" xfId="1" applyNumberFormat="1" applyFont="1" applyBorder="1" applyAlignment="1" applyProtection="1">
      <alignment horizontal="right" vertical="center"/>
      <protection locked="0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8" xfId="0" applyFont="1" applyBorder="1" applyAlignment="1">
      <alignment horizontal="right" vertical="center" wrapText="1"/>
    </xf>
    <xf numFmtId="165" fontId="13" fillId="0" borderId="49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right" vertical="center" wrapText="1"/>
    </xf>
    <xf numFmtId="165" fontId="13" fillId="0" borderId="62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4" fontId="11" fillId="0" borderId="51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horizontal="right" vertical="center" wrapText="1"/>
    </xf>
    <xf numFmtId="44" fontId="10" fillId="0" borderId="53" xfId="0" applyNumberFormat="1" applyFont="1" applyBorder="1" applyAlignment="1">
      <alignment horizontal="center" vertical="center" wrapText="1"/>
    </xf>
    <xf numFmtId="44" fontId="11" fillId="0" borderId="57" xfId="0" applyNumberFormat="1" applyFont="1" applyBorder="1" applyAlignment="1">
      <alignment horizontal="center" vertical="center" wrapText="1"/>
    </xf>
    <xf numFmtId="44" fontId="10" fillId="0" borderId="64" xfId="0" applyNumberFormat="1" applyFont="1" applyBorder="1" applyAlignment="1">
      <alignment horizontal="center" vertical="center" wrapText="1"/>
    </xf>
    <xf numFmtId="166" fontId="10" fillId="0" borderId="63" xfId="1" applyNumberFormat="1" applyFont="1" applyBorder="1" applyAlignment="1" applyProtection="1">
      <alignment horizontal="right" vertical="center"/>
      <protection locked="0"/>
    </xf>
    <xf numFmtId="167" fontId="14" fillId="0" borderId="0" xfId="1" applyNumberFormat="1" applyFont="1" applyBorder="1" applyAlignment="1" applyProtection="1">
      <alignment horizontal="right" vertical="center"/>
      <protection locked="0"/>
    </xf>
    <xf numFmtId="44" fontId="11" fillId="0" borderId="54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right" vertical="center" wrapText="1"/>
    </xf>
    <xf numFmtId="44" fontId="10" fillId="0" borderId="56" xfId="0" applyNumberFormat="1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44" fontId="11" fillId="0" borderId="58" xfId="0" applyNumberFormat="1" applyFont="1" applyBorder="1" applyAlignment="1">
      <alignment horizontal="center" vertical="center" wrapText="1"/>
    </xf>
    <xf numFmtId="44" fontId="10" fillId="0" borderId="65" xfId="0" applyNumberFormat="1" applyFont="1" applyBorder="1" applyAlignment="1">
      <alignment horizontal="center" vertical="center" wrapText="1"/>
    </xf>
    <xf numFmtId="44" fontId="14" fillId="0" borderId="0" xfId="0" quotePrefix="1" applyNumberFormat="1" applyFont="1" applyAlignment="1">
      <alignment horizontal="left" vertical="center" wrapText="1"/>
    </xf>
    <xf numFmtId="44" fontId="10" fillId="0" borderId="54" xfId="0" applyNumberFormat="1" applyFont="1" applyBorder="1" applyAlignment="1">
      <alignment horizontal="center" vertical="center" wrapText="1"/>
    </xf>
    <xf numFmtId="44" fontId="11" fillId="0" borderId="56" xfId="0" applyNumberFormat="1" applyFont="1" applyBorder="1" applyAlignment="1">
      <alignment horizontal="center" vertical="center" wrapText="1"/>
    </xf>
    <xf numFmtId="44" fontId="10" fillId="0" borderId="58" xfId="0" applyNumberFormat="1" applyFont="1" applyBorder="1" applyAlignment="1">
      <alignment horizontal="center" vertical="center" wrapText="1"/>
    </xf>
    <xf numFmtId="44" fontId="11" fillId="0" borderId="65" xfId="0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166" fontId="10" fillId="0" borderId="66" xfId="1" applyNumberFormat="1" applyFont="1" applyBorder="1" applyAlignment="1" applyProtection="1">
      <alignment horizontal="right" vertical="center"/>
      <protection locked="0"/>
    </xf>
    <xf numFmtId="167" fontId="14" fillId="0" borderId="67" xfId="1" applyNumberFormat="1" applyFont="1" applyBorder="1" applyAlignment="1" applyProtection="1">
      <alignment horizontal="right" vertical="center"/>
      <protection locked="0"/>
    </xf>
    <xf numFmtId="44" fontId="10" fillId="0" borderId="68" xfId="0" applyNumberFormat="1" applyFont="1" applyBorder="1" applyAlignment="1">
      <alignment horizontal="center" vertical="center" wrapText="1"/>
    </xf>
    <xf numFmtId="0" fontId="10" fillId="0" borderId="69" xfId="0" applyFont="1" applyBorder="1" applyAlignment="1">
      <alignment horizontal="right" vertical="center" wrapText="1"/>
    </xf>
    <xf numFmtId="44" fontId="11" fillId="0" borderId="70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44" fontId="10" fillId="0" borderId="71" xfId="0" applyNumberFormat="1" applyFont="1" applyBorder="1" applyAlignment="1">
      <alignment horizontal="center" vertical="center" wrapText="1"/>
    </xf>
    <xf numFmtId="44" fontId="11" fillId="0" borderId="72" xfId="0" applyNumberFormat="1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165" fontId="13" fillId="0" borderId="88" xfId="0" applyNumberFormat="1" applyFont="1" applyBorder="1" applyAlignment="1">
      <alignment horizontal="center" vertical="center" wrapText="1"/>
    </xf>
    <xf numFmtId="0" fontId="8" fillId="0" borderId="79" xfId="0" applyFont="1" applyBorder="1" applyAlignment="1">
      <alignment horizontal="left" vertical="center" wrapText="1"/>
    </xf>
    <xf numFmtId="44" fontId="11" fillId="0" borderId="80" xfId="0" applyNumberFormat="1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44" fontId="10" fillId="0" borderId="82" xfId="0" applyNumberFormat="1" applyFont="1" applyBorder="1" applyAlignment="1">
      <alignment horizontal="center" vertical="center" wrapText="1"/>
    </xf>
    <xf numFmtId="44" fontId="11" fillId="0" borderId="84" xfId="0" applyNumberFormat="1" applyFont="1" applyBorder="1" applyAlignment="1">
      <alignment horizontal="center" vertical="center" wrapText="1"/>
    </xf>
    <xf numFmtId="44" fontId="10" fillId="0" borderId="86" xfId="0" applyNumberFormat="1" applyFont="1" applyBorder="1" applyAlignment="1">
      <alignment horizontal="center" vertical="center" wrapText="1"/>
    </xf>
    <xf numFmtId="166" fontId="10" fillId="0" borderId="79" xfId="1" applyNumberFormat="1" applyFont="1" applyBorder="1" applyAlignment="1" applyProtection="1">
      <alignment horizontal="right" vertical="center"/>
      <protection locked="0"/>
    </xf>
    <xf numFmtId="44" fontId="11" fillId="0" borderId="63" xfId="0" applyNumberFormat="1" applyFont="1" applyBorder="1" applyAlignment="1">
      <alignment horizontal="center" vertical="center" wrapText="1"/>
    </xf>
    <xf numFmtId="44" fontId="10" fillId="0" borderId="83" xfId="0" applyNumberFormat="1" applyFont="1" applyBorder="1" applyAlignment="1">
      <alignment horizontal="center" vertical="center" wrapText="1"/>
    </xf>
    <xf numFmtId="44" fontId="11" fillId="0" borderId="85" xfId="0" applyNumberFormat="1" applyFont="1" applyBorder="1" applyAlignment="1">
      <alignment horizontal="center" vertical="center" wrapText="1"/>
    </xf>
    <xf numFmtId="44" fontId="10" fillId="0" borderId="87" xfId="0" applyNumberFormat="1" applyFont="1" applyBorder="1" applyAlignment="1">
      <alignment horizontal="center" vertical="center" wrapText="1"/>
    </xf>
    <xf numFmtId="166" fontId="10" fillId="0" borderId="47" xfId="1" applyNumberFormat="1" applyFont="1" applyBorder="1" applyAlignment="1" applyProtection="1">
      <alignment horizontal="right" vertical="center"/>
      <protection locked="0"/>
    </xf>
    <xf numFmtId="167" fontId="14" fillId="0" borderId="48" xfId="1" applyNumberFormat="1" applyFont="1" applyBorder="1" applyAlignment="1" applyProtection="1">
      <alignment horizontal="right" vertical="center"/>
      <protection locked="0"/>
    </xf>
    <xf numFmtId="44" fontId="11" fillId="0" borderId="81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44" fontId="10" fillId="0" borderId="49" xfId="0" applyNumberFormat="1" applyFont="1" applyBorder="1" applyAlignment="1">
      <alignment horizontal="center" vertical="center" wrapText="1"/>
    </xf>
    <xf numFmtId="44" fontId="11" fillId="0" borderId="50" xfId="0" applyNumberFormat="1" applyFont="1" applyBorder="1" applyAlignment="1">
      <alignment horizontal="center" vertical="center" wrapText="1"/>
    </xf>
    <xf numFmtId="44" fontId="10" fillId="0" borderId="8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right" vertical="center" wrapText="1"/>
    </xf>
    <xf numFmtId="0" fontId="20" fillId="0" borderId="48" xfId="0" applyFont="1" applyBorder="1" applyAlignment="1">
      <alignment horizontal="right" vertical="center" wrapText="1"/>
    </xf>
    <xf numFmtId="165" fontId="20" fillId="0" borderId="49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horizontal="right" vertical="center" wrapText="1"/>
    </xf>
    <xf numFmtId="165" fontId="20" fillId="0" borderId="88" xfId="0" applyNumberFormat="1" applyFont="1" applyBorder="1" applyAlignment="1">
      <alignment horizontal="center" vertical="center" wrapText="1"/>
    </xf>
    <xf numFmtId="0" fontId="15" fillId="0" borderId="79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44" fontId="18" fillId="0" borderId="80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44" fontId="17" fillId="0" borderId="82" xfId="0" applyNumberFormat="1" applyFont="1" applyBorder="1" applyAlignment="1">
      <alignment horizontal="center" vertical="center" wrapText="1"/>
    </xf>
    <xf numFmtId="44" fontId="18" fillId="0" borderId="84" xfId="0" applyNumberFormat="1" applyFont="1" applyBorder="1" applyAlignment="1">
      <alignment horizontal="center" vertical="center" wrapText="1"/>
    </xf>
    <xf numFmtId="44" fontId="17" fillId="0" borderId="86" xfId="0" applyNumberFormat="1" applyFont="1" applyBorder="1" applyAlignment="1">
      <alignment horizontal="center" vertical="center" wrapText="1"/>
    </xf>
    <xf numFmtId="166" fontId="17" fillId="0" borderId="79" xfId="1" applyNumberFormat="1" applyFont="1" applyBorder="1" applyAlignment="1" applyProtection="1">
      <alignment horizontal="right" vertical="center"/>
      <protection locked="0"/>
    </xf>
    <xf numFmtId="167" fontId="21" fillId="0" borderId="0" xfId="1" applyNumberFormat="1" applyFont="1" applyBorder="1" applyAlignment="1" applyProtection="1">
      <alignment horizontal="right" vertical="center"/>
      <protection locked="0"/>
    </xf>
    <xf numFmtId="44" fontId="18" fillId="0" borderId="6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83" xfId="0" applyNumberFormat="1" applyFont="1" applyBorder="1" applyAlignment="1">
      <alignment horizontal="center" vertical="center" wrapText="1"/>
    </xf>
    <xf numFmtId="44" fontId="18" fillId="0" borderId="85" xfId="0" applyNumberFormat="1" applyFont="1" applyBorder="1" applyAlignment="1">
      <alignment horizontal="center" vertical="center" wrapText="1"/>
    </xf>
    <xf numFmtId="44" fontId="17" fillId="0" borderId="87" xfId="0" applyNumberFormat="1" applyFont="1" applyBorder="1" applyAlignment="1">
      <alignment horizontal="center" vertical="center" wrapText="1"/>
    </xf>
    <xf numFmtId="44" fontId="21" fillId="0" borderId="0" xfId="0" quotePrefix="1" applyNumberFormat="1" applyFont="1" applyAlignment="1">
      <alignment horizontal="left" vertical="center" wrapText="1"/>
    </xf>
    <xf numFmtId="166" fontId="17" fillId="0" borderId="47" xfId="1" applyNumberFormat="1" applyFont="1" applyBorder="1" applyAlignment="1" applyProtection="1">
      <alignment horizontal="right" vertical="center"/>
      <protection locked="0"/>
    </xf>
    <xf numFmtId="167" fontId="21" fillId="0" borderId="48" xfId="1" applyNumberFormat="1" applyFont="1" applyBorder="1" applyAlignment="1" applyProtection="1">
      <alignment horizontal="right" vertical="center"/>
      <protection locked="0"/>
    </xf>
    <xf numFmtId="44" fontId="18" fillId="0" borderId="81" xfId="0" applyNumberFormat="1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44" fontId="17" fillId="0" borderId="49" xfId="0" applyNumberFormat="1" applyFont="1" applyBorder="1" applyAlignment="1">
      <alignment horizontal="center" vertical="center" wrapText="1"/>
    </xf>
    <xf numFmtId="44" fontId="18" fillId="0" borderId="50" xfId="0" applyNumberFormat="1" applyFont="1" applyBorder="1" applyAlignment="1">
      <alignment horizontal="center" vertical="center" wrapText="1"/>
    </xf>
    <xf numFmtId="44" fontId="17" fillId="0" borderId="8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65" fontId="28" fillId="0" borderId="0" xfId="2" applyNumberFormat="1" applyFont="1" applyFill="1" applyBorder="1" applyAlignment="1" applyProtection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 indent="6"/>
    </xf>
    <xf numFmtId="0" fontId="25" fillId="0" borderId="0" xfId="0" applyFont="1" applyAlignment="1">
      <alignment horizontal="left" indent="3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5" fillId="0" borderId="0" xfId="0" applyFont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0" fontId="26" fillId="3" borderId="46" xfId="0" applyFont="1" applyFill="1" applyBorder="1" applyAlignment="1">
      <alignment horizontal="left" vertical="center" wrapText="1"/>
    </xf>
    <xf numFmtId="164" fontId="25" fillId="0" borderId="39" xfId="1" applyNumberFormat="1" applyFont="1" applyFill="1" applyBorder="1" applyAlignment="1" applyProtection="1">
      <alignment horizontal="right" vertical="center" wrapText="1"/>
      <protection locked="0"/>
    </xf>
    <xf numFmtId="0" fontId="25" fillId="3" borderId="0" xfId="0" applyFont="1" applyFill="1" applyAlignment="1">
      <alignment horizontal="justify" vertical="center"/>
    </xf>
    <xf numFmtId="0" fontId="28" fillId="0" borderId="0" xfId="0" applyFont="1" applyAlignment="1">
      <alignment horizontal="left" vertical="center" wrapText="1"/>
    </xf>
    <xf numFmtId="44" fontId="26" fillId="2" borderId="0" xfId="0" applyNumberFormat="1" applyFont="1" applyFill="1" applyAlignment="1">
      <alignment horizontal="right" vertical="center"/>
    </xf>
    <xf numFmtId="0" fontId="25" fillId="3" borderId="0" xfId="0" applyFont="1" applyFill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25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right" vertical="center" wrapText="1"/>
      <protection locked="0"/>
    </xf>
    <xf numFmtId="2" fontId="26" fillId="2" borderId="0" xfId="0" applyNumberFormat="1" applyFont="1" applyFill="1" applyAlignment="1">
      <alignment horizontal="right" vertical="center"/>
    </xf>
    <xf numFmtId="0" fontId="25" fillId="3" borderId="0" xfId="0" applyFont="1" applyFill="1" applyAlignment="1">
      <alignment horizontal="justify" vertical="center" wrapText="1"/>
    </xf>
    <xf numFmtId="0" fontId="25" fillId="3" borderId="0" xfId="0" applyFont="1" applyFill="1" applyAlignment="1">
      <alignment horizontal="right" vertical="center"/>
    </xf>
    <xf numFmtId="0" fontId="27" fillId="3" borderId="0" xfId="0" applyFont="1" applyFill="1" applyAlignment="1">
      <alignment horizontal="left" vertical="center" wrapText="1"/>
    </xf>
    <xf numFmtId="44" fontId="25" fillId="3" borderId="0" xfId="0" applyNumberFormat="1" applyFont="1" applyFill="1" applyAlignment="1">
      <alignment horizontal="right" vertical="center"/>
    </xf>
    <xf numFmtId="44" fontId="25" fillId="0" borderId="0" xfId="0" applyNumberFormat="1" applyFont="1" applyAlignment="1">
      <alignment horizontal="right" vertical="center"/>
    </xf>
    <xf numFmtId="0" fontId="27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32" fillId="3" borderId="77" xfId="0" applyFont="1" applyFill="1" applyBorder="1" applyAlignment="1">
      <alignment horizontal="left" vertical="center" wrapText="1"/>
    </xf>
    <xf numFmtId="0" fontId="32" fillId="3" borderId="77" xfId="0" applyFont="1" applyFill="1" applyBorder="1" applyAlignment="1">
      <alignment horizontal="center" vertical="center" wrapText="1"/>
    </xf>
    <xf numFmtId="165" fontId="26" fillId="0" borderId="77" xfId="2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4" fontId="36" fillId="0" borderId="0" xfId="1" applyFont="1"/>
    <xf numFmtId="164" fontId="37" fillId="0" borderId="39" xfId="0" applyNumberFormat="1" applyFont="1" applyBorder="1" applyAlignment="1">
      <alignment horizontal="right" vertical="center" wrapText="1"/>
    </xf>
    <xf numFmtId="0" fontId="10" fillId="0" borderId="92" xfId="0" applyFont="1" applyBorder="1" applyAlignment="1">
      <alignment horizontal="center" vertical="center" wrapText="1"/>
    </xf>
    <xf numFmtId="44" fontId="10" fillId="0" borderId="97" xfId="1" applyFont="1" applyBorder="1" applyAlignment="1">
      <alignment horizontal="center" vertical="center" wrapText="1"/>
    </xf>
    <xf numFmtId="44" fontId="10" fillId="0" borderId="98" xfId="1" applyFont="1" applyBorder="1" applyAlignment="1">
      <alignment horizontal="center" vertical="center" wrapText="1"/>
    </xf>
    <xf numFmtId="44" fontId="10" fillId="0" borderId="99" xfId="1" applyFont="1" applyBorder="1" applyAlignment="1">
      <alignment horizontal="center" vertical="center" wrapText="1"/>
    </xf>
    <xf numFmtId="44" fontId="10" fillId="0" borderId="100" xfId="1" applyFont="1" applyBorder="1" applyAlignment="1">
      <alignment horizontal="center" vertical="center" wrapText="1"/>
    </xf>
    <xf numFmtId="44" fontId="10" fillId="0" borderId="101" xfId="1" applyFont="1" applyBorder="1" applyAlignment="1">
      <alignment horizontal="center" vertical="center" wrapText="1"/>
    </xf>
    <xf numFmtId="44" fontId="10" fillId="0" borderId="102" xfId="1" applyFont="1" applyBorder="1" applyAlignment="1">
      <alignment horizontal="center" vertical="center" wrapText="1"/>
    </xf>
    <xf numFmtId="44" fontId="10" fillId="0" borderId="103" xfId="1" applyFont="1" applyBorder="1" applyAlignment="1">
      <alignment horizontal="center" vertical="center" wrapText="1"/>
    </xf>
    <xf numFmtId="44" fontId="10" fillId="0" borderId="104" xfId="1" applyFont="1" applyBorder="1" applyAlignment="1">
      <alignment horizontal="center" vertical="center" wrapText="1"/>
    </xf>
    <xf numFmtId="44" fontId="10" fillId="0" borderId="97" xfId="1" applyNumberFormat="1" applyFont="1" applyBorder="1" applyAlignment="1">
      <alignment horizontal="left" vertical="center" wrapText="1"/>
    </xf>
    <xf numFmtId="44" fontId="10" fillId="0" borderId="98" xfId="1" applyNumberFormat="1" applyFont="1" applyBorder="1" applyAlignment="1">
      <alignment horizontal="left" vertical="center" wrapText="1"/>
    </xf>
    <xf numFmtId="44" fontId="10" fillId="0" borderId="99" xfId="1" applyNumberFormat="1" applyFont="1" applyBorder="1" applyAlignment="1">
      <alignment horizontal="left" vertical="center" wrapText="1"/>
    </xf>
    <xf numFmtId="44" fontId="10" fillId="0" borderId="103" xfId="1" applyNumberFormat="1" applyFont="1" applyBorder="1" applyAlignment="1">
      <alignment horizontal="left" vertical="center" wrapText="1"/>
    </xf>
    <xf numFmtId="44" fontId="10" fillId="0" borderId="94" xfId="1" applyNumberFormat="1" applyFont="1" applyBorder="1" applyAlignment="1">
      <alignment horizontal="left" vertical="center" wrapText="1"/>
    </xf>
    <xf numFmtId="44" fontId="10" fillId="0" borderId="100" xfId="1" applyNumberFormat="1" applyFont="1" applyBorder="1" applyAlignment="1">
      <alignment horizontal="left" vertical="center" wrapText="1"/>
    </xf>
    <xf numFmtId="44" fontId="10" fillId="0" borderId="101" xfId="1" applyNumberFormat="1" applyFont="1" applyBorder="1" applyAlignment="1">
      <alignment horizontal="left" vertical="center" wrapText="1"/>
    </xf>
    <xf numFmtId="44" fontId="10" fillId="0" borderId="102" xfId="1" applyNumberFormat="1" applyFont="1" applyBorder="1" applyAlignment="1">
      <alignment horizontal="left" vertical="center" wrapText="1"/>
    </xf>
    <xf numFmtId="44" fontId="10" fillId="0" borderId="104" xfId="1" applyNumberFormat="1" applyFont="1" applyBorder="1" applyAlignment="1">
      <alignment horizontal="left" vertical="center" wrapText="1"/>
    </xf>
    <xf numFmtId="44" fontId="10" fillId="0" borderId="95" xfId="1" applyNumberFormat="1" applyFont="1" applyBorder="1" applyAlignment="1">
      <alignment horizontal="left" vertical="center" wrapText="1"/>
    </xf>
    <xf numFmtId="0" fontId="27" fillId="0" borderId="93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14" fontId="27" fillId="0" borderId="94" xfId="0" applyNumberFormat="1" applyFont="1" applyBorder="1" applyAlignment="1">
      <alignment horizontal="center" vertical="center" wrapText="1"/>
    </xf>
    <xf numFmtId="14" fontId="27" fillId="0" borderId="95" xfId="0" applyNumberFormat="1" applyFont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2" defaultPivotStyle="PivotStyleLight16"/>
  <colors>
    <mruColors>
      <color rgb="FF83B4E5"/>
      <color rgb="FF15AF97"/>
      <color rgb="FF006C5D"/>
      <color rgb="FF336699"/>
      <color rgb="FF0099CC"/>
      <color rgb="FFDEE2EB"/>
      <color rgb="FFC6CDDC"/>
      <color rgb="FFD6DCE4"/>
      <color rgb="FFDEFAF7"/>
      <color rgb="FFE4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$K$25" fmlaRange="'Liens plancher-plafond CAF'!$B$1:$B$5" sel="2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57150</xdr:rowOff>
        </xdr:from>
        <xdr:to>
          <xdr:col>6</xdr:col>
          <xdr:colOff>771525</xdr:colOff>
          <xdr:row>24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1"/>
  <sheetViews>
    <sheetView showGridLines="0" tabSelected="1" zoomScale="80" zoomScaleNormal="80" zoomScaleSheetLayoutView="85" workbookViewId="0">
      <selection activeCell="G23" sqref="G23"/>
    </sheetView>
  </sheetViews>
  <sheetFormatPr baseColWidth="10" defaultColWidth="11.42578125" defaultRowHeight="15" customHeight="1" x14ac:dyDescent="0.25"/>
  <cols>
    <col min="1" max="1" width="5.7109375" style="206" customWidth="1"/>
    <col min="2" max="2" width="10" style="209" customWidth="1"/>
    <col min="3" max="4" width="10" style="217" customWidth="1"/>
    <col min="5" max="8" width="16.7109375" style="217" customWidth="1"/>
    <col min="9" max="9" width="16.7109375" style="206" customWidth="1"/>
    <col min="10" max="10" width="5.7109375" style="206" customWidth="1"/>
    <col min="11" max="11" width="11.42578125" style="206" hidden="1" customWidth="1"/>
    <col min="12" max="12" width="15.42578125" style="206" hidden="1" customWidth="1"/>
    <col min="13" max="13" width="11.42578125" style="206"/>
    <col min="14" max="14" width="13" style="206" customWidth="1"/>
    <col min="15" max="16384" width="11.42578125" style="206"/>
  </cols>
  <sheetData>
    <row r="1" spans="2:10" ht="68.25" customHeight="1" x14ac:dyDescent="0.25">
      <c r="B1" s="248" t="s">
        <v>53</v>
      </c>
      <c r="C1" s="248"/>
      <c r="D1" s="248"/>
      <c r="E1" s="248"/>
      <c r="F1" s="248"/>
      <c r="G1" s="248"/>
      <c r="H1" s="248"/>
      <c r="I1" s="248"/>
      <c r="J1" s="205"/>
    </row>
    <row r="2" spans="2:10" ht="15" customHeight="1" x14ac:dyDescent="0.25">
      <c r="B2" s="207"/>
      <c r="C2" s="207"/>
      <c r="D2" s="207"/>
      <c r="E2" s="207"/>
      <c r="F2" s="207"/>
      <c r="G2" s="207"/>
      <c r="H2" s="207"/>
    </row>
    <row r="3" spans="2:10" ht="49.5" customHeight="1" x14ac:dyDescent="0.25">
      <c r="B3" s="208" t="s">
        <v>31</v>
      </c>
      <c r="C3" s="208"/>
      <c r="D3" s="208"/>
      <c r="E3" s="208"/>
      <c r="F3" s="208"/>
      <c r="G3" s="208"/>
      <c r="H3" s="208"/>
      <c r="I3" s="208"/>
      <c r="J3" s="209"/>
    </row>
    <row r="4" spans="2:10" ht="15" customHeight="1" x14ac:dyDescent="0.25">
      <c r="B4" s="208"/>
      <c r="C4" s="208"/>
      <c r="D4" s="208"/>
      <c r="E4" s="208"/>
      <c r="F4" s="208"/>
      <c r="G4" s="208"/>
      <c r="H4" s="208"/>
    </row>
    <row r="5" spans="2:10" ht="62.25" customHeight="1" x14ac:dyDescent="0.25">
      <c r="B5" s="208" t="s">
        <v>45</v>
      </c>
      <c r="C5" s="208"/>
      <c r="D5" s="208"/>
      <c r="E5" s="208"/>
      <c r="F5" s="208"/>
      <c r="G5" s="208"/>
      <c r="H5" s="208"/>
      <c r="I5" s="208"/>
      <c r="J5" s="209"/>
    </row>
    <row r="6" spans="2:10" ht="15" customHeight="1" x14ac:dyDescent="0.25">
      <c r="B6" s="208"/>
      <c r="C6" s="208"/>
      <c r="D6" s="208"/>
      <c r="E6" s="208"/>
      <c r="F6" s="208"/>
      <c r="G6" s="208"/>
      <c r="H6" s="208"/>
    </row>
    <row r="7" spans="2:10" s="211" customFormat="1" ht="28.5" customHeight="1" x14ac:dyDescent="0.25">
      <c r="B7" s="245" t="s">
        <v>0</v>
      </c>
      <c r="C7" s="245"/>
      <c r="D7" s="245"/>
      <c r="E7" s="246" t="s">
        <v>1</v>
      </c>
      <c r="F7" s="246" t="s">
        <v>2</v>
      </c>
      <c r="G7" s="246" t="s">
        <v>3</v>
      </c>
      <c r="H7" s="246" t="s">
        <v>25</v>
      </c>
      <c r="I7" s="246" t="s">
        <v>26</v>
      </c>
      <c r="J7" s="210"/>
    </row>
    <row r="8" spans="2:10" s="211" customFormat="1" ht="24" customHeight="1" x14ac:dyDescent="0.25">
      <c r="B8" s="245" t="s">
        <v>27</v>
      </c>
      <c r="C8" s="245"/>
      <c r="D8" s="245"/>
      <c r="E8" s="247">
        <v>6.1899999999999998E-4</v>
      </c>
      <c r="F8" s="247">
        <v>5.1599999999999997E-4</v>
      </c>
      <c r="G8" s="247">
        <v>4.1300000000000001E-4</v>
      </c>
      <c r="H8" s="247">
        <v>3.1E-4</v>
      </c>
      <c r="I8" s="247">
        <v>2.0599999999999999E-4</v>
      </c>
      <c r="J8" s="212"/>
    </row>
    <row r="9" spans="2:10" ht="15" customHeight="1" x14ac:dyDescent="0.6">
      <c r="B9" s="213"/>
      <c r="C9" s="213"/>
      <c r="D9" s="213"/>
      <c r="E9" s="213"/>
      <c r="F9" s="213"/>
      <c r="G9" s="213"/>
      <c r="H9" s="213"/>
    </row>
    <row r="10" spans="2:10" ht="20.25" customHeight="1" x14ac:dyDescent="0.6">
      <c r="B10" s="214" t="s">
        <v>46</v>
      </c>
      <c r="C10" s="215"/>
      <c r="D10" s="213"/>
      <c r="E10" s="213"/>
      <c r="F10" s="249">
        <v>814.62</v>
      </c>
      <c r="G10" s="213"/>
      <c r="H10" s="213"/>
    </row>
    <row r="11" spans="2:10" ht="20.25" customHeight="1" x14ac:dyDescent="0.6">
      <c r="B11" s="214" t="s">
        <v>47</v>
      </c>
      <c r="C11" s="215"/>
      <c r="D11" s="213"/>
      <c r="E11" s="213"/>
      <c r="F11" s="249">
        <v>8500</v>
      </c>
      <c r="G11" s="213"/>
      <c r="H11" s="213"/>
    </row>
    <row r="12" spans="2:10" ht="15" customHeight="1" x14ac:dyDescent="0.25">
      <c r="B12" s="216"/>
    </row>
    <row r="13" spans="2:10" ht="21" customHeight="1" x14ac:dyDescent="0.25">
      <c r="B13" s="218" t="s">
        <v>48</v>
      </c>
      <c r="C13" s="218"/>
      <c r="D13" s="218"/>
      <c r="E13" s="218"/>
      <c r="F13" s="218"/>
    </row>
    <row r="14" spans="2:10" ht="15.6" customHeight="1" x14ac:dyDescent="0.25">
      <c r="B14" s="219" t="s">
        <v>4</v>
      </c>
      <c r="C14" s="219"/>
      <c r="D14" s="219"/>
      <c r="E14" s="219"/>
      <c r="F14" s="219"/>
      <c r="G14" s="219"/>
      <c r="H14" s="219"/>
      <c r="I14" s="219"/>
    </row>
    <row r="15" spans="2:10" ht="15" customHeight="1" x14ac:dyDescent="0.25">
      <c r="B15" s="220"/>
      <c r="C15" s="220"/>
      <c r="D15" s="220"/>
      <c r="E15" s="220"/>
      <c r="F15" s="220"/>
    </row>
    <row r="16" spans="2:10" ht="21" customHeight="1" x14ac:dyDescent="0.25">
      <c r="B16" s="218" t="s">
        <v>49</v>
      </c>
      <c r="C16" s="218"/>
      <c r="D16" s="218"/>
      <c r="E16" s="218"/>
      <c r="F16" s="218"/>
    </row>
    <row r="17" spans="2:12" ht="41.25" customHeight="1" x14ac:dyDescent="0.25">
      <c r="B17" s="208" t="s">
        <v>30</v>
      </c>
      <c r="C17" s="208"/>
      <c r="D17" s="208"/>
      <c r="E17" s="208"/>
      <c r="F17" s="208"/>
      <c r="G17" s="208"/>
      <c r="H17" s="208"/>
      <c r="I17" s="208"/>
      <c r="J17" s="209"/>
    </row>
    <row r="18" spans="2:12" ht="15" customHeight="1" x14ac:dyDescent="0.25">
      <c r="B18" s="220"/>
      <c r="C18" s="220"/>
      <c r="D18" s="220"/>
      <c r="E18" s="220"/>
      <c r="F18" s="220"/>
    </row>
    <row r="19" spans="2:12" ht="21" customHeight="1" x14ac:dyDescent="0.25">
      <c r="B19" s="218" t="s">
        <v>50</v>
      </c>
      <c r="C19" s="218"/>
      <c r="D19" s="218"/>
      <c r="E19" s="218"/>
      <c r="F19" s="218"/>
    </row>
    <row r="20" spans="2:12" ht="39.75" customHeight="1" x14ac:dyDescent="0.25">
      <c r="B20" s="221" t="s">
        <v>7</v>
      </c>
      <c r="C20" s="221"/>
      <c r="D20" s="221"/>
      <c r="E20" s="221"/>
      <c r="F20" s="221"/>
      <c r="G20" s="221"/>
      <c r="H20" s="221"/>
      <c r="I20" s="221"/>
      <c r="J20" s="222"/>
    </row>
    <row r="21" spans="2:12" ht="22.5" customHeight="1" x14ac:dyDescent="0.25">
      <c r="B21" s="223"/>
      <c r="C21" s="223"/>
      <c r="D21" s="223"/>
      <c r="E21" s="223"/>
      <c r="F21" s="223"/>
      <c r="G21" s="223"/>
      <c r="H21" s="223"/>
    </row>
    <row r="22" spans="2:12" ht="22.5" customHeight="1" thickBot="1" x14ac:dyDescent="0.3">
      <c r="B22" s="224"/>
      <c r="C22" s="224"/>
      <c r="D22" s="224"/>
      <c r="E22" s="224"/>
      <c r="F22" s="224"/>
      <c r="G22" s="224"/>
      <c r="H22" s="224"/>
      <c r="I22" s="225"/>
    </row>
    <row r="23" spans="2:12" ht="32.25" customHeight="1" thickBot="1" x14ac:dyDescent="0.3">
      <c r="B23" s="224"/>
      <c r="C23" s="226" t="s">
        <v>51</v>
      </c>
      <c r="D23" s="226"/>
      <c r="E23" s="226"/>
      <c r="F23" s="227"/>
      <c r="G23" s="228">
        <v>36000</v>
      </c>
      <c r="H23" s="229"/>
      <c r="I23" s="225"/>
      <c r="K23" s="230"/>
      <c r="L23" s="231">
        <f>IF(G23&lt;='Liens plancher-plafond CAF'!C8,'Liens plancher-plafond CAF'!C8/12,IF(AND(G23&gt;'Liens plancher-plafond CAF'!C8,G23&lt;'Liens plancher-plafond CAF'!C10),G23/12,IF(G23&gt;='Liens plancher-plafond CAF'!C10,'Liens plancher-plafond CAF'!C10/12)))</f>
        <v>3000</v>
      </c>
    </row>
    <row r="24" spans="2:12" ht="12" customHeight="1" x14ac:dyDescent="0.25">
      <c r="B24" s="224"/>
      <c r="C24" s="232"/>
      <c r="D24" s="232"/>
      <c r="E24" s="232"/>
      <c r="F24" s="232"/>
      <c r="G24" s="224"/>
      <c r="H24" s="229"/>
      <c r="I24" s="225"/>
      <c r="K24" s="230"/>
      <c r="L24" s="233"/>
    </row>
    <row r="25" spans="2:12" ht="22.5" customHeight="1" x14ac:dyDescent="0.25">
      <c r="B25" s="224"/>
      <c r="C25" s="234" t="s">
        <v>52</v>
      </c>
      <c r="D25" s="234"/>
      <c r="E25" s="234"/>
      <c r="F25" s="224"/>
      <c r="G25" s="224"/>
      <c r="H25" s="229"/>
      <c r="I25" s="225"/>
      <c r="K25" s="235">
        <v>2</v>
      </c>
      <c r="L25" s="236" t="str">
        <f>IF(K25=1,"0,0619%",IF(K25=2,"0,0516%",IF(K25=3,"0,0413%",IF(K25=4,"0,0310%",IF(K25=5,"0,0206%")))))</f>
        <v>0,0516%</v>
      </c>
    </row>
    <row r="26" spans="2:12" ht="24" customHeight="1" thickBot="1" x14ac:dyDescent="0.3">
      <c r="B26" s="224"/>
      <c r="C26" s="237"/>
      <c r="D26" s="229"/>
      <c r="E26" s="229"/>
      <c r="F26" s="224"/>
      <c r="G26" s="224"/>
      <c r="H26" s="224"/>
      <c r="I26" s="238"/>
      <c r="J26" s="233"/>
    </row>
    <row r="27" spans="2:12" ht="22.5" customHeight="1" thickBot="1" x14ac:dyDescent="0.65">
      <c r="B27" s="224"/>
      <c r="C27" s="239" t="s">
        <v>8</v>
      </c>
      <c r="D27" s="239"/>
      <c r="E27" s="239"/>
      <c r="F27" s="224"/>
      <c r="G27" s="250">
        <f>L23*L25</f>
        <v>1.5479999999999998</v>
      </c>
      <c r="H27" s="224"/>
      <c r="I27" s="240"/>
      <c r="J27" s="241"/>
      <c r="L27" s="242"/>
    </row>
    <row r="28" spans="2:12" ht="22.5" customHeight="1" x14ac:dyDescent="0.6">
      <c r="B28" s="224"/>
      <c r="C28" s="224"/>
      <c r="D28" s="224"/>
      <c r="E28" s="224"/>
      <c r="F28" s="224"/>
      <c r="G28" s="224"/>
      <c r="H28" s="224"/>
      <c r="I28" s="225"/>
      <c r="L28" s="213"/>
    </row>
    <row r="29" spans="2:12" ht="22.5" customHeight="1" x14ac:dyDescent="0.25">
      <c r="B29" s="230"/>
      <c r="C29" s="230"/>
      <c r="D29" s="230"/>
      <c r="E29" s="230"/>
      <c r="F29" s="230"/>
      <c r="G29" s="230"/>
      <c r="H29" s="230"/>
    </row>
    <row r="30" spans="2:12" ht="22.5" customHeight="1" x14ac:dyDescent="0.25">
      <c r="B30" s="230"/>
      <c r="C30" s="230"/>
      <c r="D30" s="230"/>
      <c r="E30" s="230"/>
      <c r="F30" s="230"/>
      <c r="G30" s="230"/>
      <c r="H30" s="243"/>
    </row>
    <row r="31" spans="2:12" ht="15" customHeight="1" x14ac:dyDescent="0.55000000000000004">
      <c r="H31" s="244"/>
    </row>
  </sheetData>
  <sheetProtection algorithmName="SHA-512" hashValue="Dkl10iCsR8yNTS2sENH9oAvLdotEKKTUAmR7cmbjFjNsBn15nFksdGkLAYPPJjN8NvFE6IGhFpQQq4GMm2/65A==" saltValue="GI5QhymH8OO4lIofnHU2Lg==" spinCount="100000" sheet="1" objects="1" scenarios="1" selectLockedCells="1"/>
  <dataConsolidate/>
  <mergeCells count="19">
    <mergeCell ref="B1:I1"/>
    <mergeCell ref="B3:I3"/>
    <mergeCell ref="B5:I5"/>
    <mergeCell ref="B17:I17"/>
    <mergeCell ref="B20:I20"/>
    <mergeCell ref="B16:F16"/>
    <mergeCell ref="B2:H2"/>
    <mergeCell ref="B4:H4"/>
    <mergeCell ref="B6:H6"/>
    <mergeCell ref="B7:D7"/>
    <mergeCell ref="B8:D8"/>
    <mergeCell ref="B13:F13"/>
    <mergeCell ref="B15:F15"/>
    <mergeCell ref="B14:I14"/>
    <mergeCell ref="C25:E25"/>
    <mergeCell ref="C27:E27"/>
    <mergeCell ref="B18:F18"/>
    <mergeCell ref="B19:F19"/>
    <mergeCell ref="C23:F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&amp;L&amp;G</oddHeader>
  </headerFooter>
  <colBreaks count="1" manualBreakCount="1">
    <brk id="10" max="29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locked="0" defaultSize="0" autoLine="0" autoPict="0">
                <anchor moveWithCells="1">
                  <from>
                    <xdr:col>6</xdr:col>
                    <xdr:colOff>47625</xdr:colOff>
                    <xdr:row>24</xdr:row>
                    <xdr:rowOff>57150</xdr:rowOff>
                  </from>
                  <to>
                    <xdr:col>6</xdr:col>
                    <xdr:colOff>771525</xdr:colOff>
                    <xdr:row>24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showGridLines="0" workbookViewId="0">
      <selection activeCell="B9" sqref="B9"/>
    </sheetView>
  </sheetViews>
  <sheetFormatPr baseColWidth="10" defaultColWidth="11.42578125" defaultRowHeight="15" x14ac:dyDescent="0.25"/>
  <cols>
    <col min="1" max="1" width="11.85546875" style="2" customWidth="1"/>
    <col min="2" max="16384" width="11.42578125" style="2"/>
  </cols>
  <sheetData>
    <row r="1" spans="1:3" x14ac:dyDescent="0.25">
      <c r="A1" s="17" t="s">
        <v>9</v>
      </c>
      <c r="B1" s="3">
        <v>1</v>
      </c>
      <c r="C1" s="1"/>
    </row>
    <row r="2" spans="1:3" x14ac:dyDescent="0.25">
      <c r="A2" s="18"/>
      <c r="B2" s="4">
        <v>2</v>
      </c>
      <c r="C2" s="1"/>
    </row>
    <row r="3" spans="1:3" x14ac:dyDescent="0.25">
      <c r="A3" s="18"/>
      <c r="B3" s="4">
        <v>3</v>
      </c>
      <c r="C3" s="1"/>
    </row>
    <row r="4" spans="1:3" x14ac:dyDescent="0.25">
      <c r="A4" s="18"/>
      <c r="B4" s="15" t="s">
        <v>18</v>
      </c>
      <c r="C4" s="1"/>
    </row>
    <row r="5" spans="1:3" x14ac:dyDescent="0.25">
      <c r="A5" s="19"/>
      <c r="B5" s="5" t="s">
        <v>19</v>
      </c>
      <c r="C5" s="1"/>
    </row>
    <row r="6" spans="1:3" x14ac:dyDescent="0.25">
      <c r="A6" s="1"/>
      <c r="B6" s="1"/>
      <c r="C6" s="1"/>
    </row>
    <row r="7" spans="1:3" x14ac:dyDescent="0.25">
      <c r="A7" s="1"/>
      <c r="B7" s="11" t="s">
        <v>10</v>
      </c>
      <c r="C7" s="10" t="s">
        <v>11</v>
      </c>
    </row>
    <row r="8" spans="1:3" x14ac:dyDescent="0.25">
      <c r="A8" s="13" t="s">
        <v>5</v>
      </c>
      <c r="B8" s="8">
        <v>814.62</v>
      </c>
      <c r="C8" s="9">
        <f>B8*12</f>
        <v>9775.44</v>
      </c>
    </row>
    <row r="9" spans="1:3" x14ac:dyDescent="0.25">
      <c r="A9" s="12" t="s">
        <v>14</v>
      </c>
      <c r="B9" s="14">
        <v>8500</v>
      </c>
      <c r="C9" s="9">
        <f>B9*12</f>
        <v>102000</v>
      </c>
    </row>
    <row r="10" spans="1:3" x14ac:dyDescent="0.25">
      <c r="A10" s="12" t="s">
        <v>6</v>
      </c>
      <c r="B10" s="6">
        <v>8500</v>
      </c>
      <c r="C10" s="7">
        <f>B10*12</f>
        <v>102000</v>
      </c>
    </row>
  </sheetData>
  <sheetProtection selectLockedCells="1"/>
  <mergeCells count="1">
    <mergeCell ref="A1:A5"/>
  </mergeCells>
  <pageMargins left="0.7" right="0.7" top="0.75" bottom="0.75" header="0.3" footer="0.3"/>
  <pageSetup paperSize="9" orientation="portrait" r:id="rId1"/>
  <ignoredErrors>
    <ignoredError sqref="C8:C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2"/>
  <sheetViews>
    <sheetView showGridLines="0" topLeftCell="A76" zoomScale="80" zoomScaleNormal="80" workbookViewId="0">
      <selection activeCell="X98" sqref="X98"/>
    </sheetView>
  </sheetViews>
  <sheetFormatPr baseColWidth="10" defaultColWidth="15.5703125" defaultRowHeight="24.75" customHeight="1" outlineLevelRow="1" x14ac:dyDescent="0.25"/>
  <cols>
    <col min="1" max="1" width="16.42578125" style="16" customWidth="1"/>
    <col min="2" max="2" width="16.28515625" style="16" bestFit="1" customWidth="1"/>
    <col min="3" max="3" width="9" style="16" customWidth="1"/>
    <col min="4" max="4" width="2.28515625" style="16" customWidth="1"/>
    <col min="5" max="6" width="9" style="16" customWidth="1"/>
    <col min="7" max="7" width="2.28515625" style="16" customWidth="1"/>
    <col min="8" max="9" width="9" style="16" customWidth="1"/>
    <col min="10" max="10" width="2.28515625" style="16" customWidth="1"/>
    <col min="11" max="12" width="9" style="16" customWidth="1"/>
    <col min="13" max="13" width="2.28515625" style="16" customWidth="1"/>
    <col min="14" max="15" width="9" style="16" customWidth="1"/>
    <col min="16" max="16" width="2.28515625" style="16" customWidth="1"/>
    <col min="17" max="17" width="9" style="16" customWidth="1"/>
    <col min="18" max="16384" width="15.5703125" style="16"/>
  </cols>
  <sheetData>
    <row r="1" spans="1:17" s="21" customFormat="1" ht="21.75" hidden="1" customHeight="1" outlineLevel="1" thickBot="1" x14ac:dyDescent="0.3">
      <c r="A1" s="20" t="s">
        <v>32</v>
      </c>
    </row>
    <row r="2" spans="1:17" s="21" customFormat="1" ht="21.75" hidden="1" customHeight="1" outlineLevel="1" x14ac:dyDescent="0.25">
      <c r="A2" s="22" t="s">
        <v>13</v>
      </c>
      <c r="B2" s="23"/>
      <c r="C2" s="24" t="s">
        <v>20</v>
      </c>
      <c r="D2" s="25"/>
      <c r="E2" s="26"/>
      <c r="F2" s="27" t="s">
        <v>21</v>
      </c>
      <c r="G2" s="25"/>
      <c r="H2" s="25"/>
      <c r="I2" s="24" t="s">
        <v>22</v>
      </c>
      <c r="J2" s="25"/>
      <c r="K2" s="26"/>
      <c r="L2" s="24" t="s">
        <v>23</v>
      </c>
      <c r="M2" s="25"/>
      <c r="N2" s="26"/>
      <c r="O2" s="24" t="s">
        <v>24</v>
      </c>
      <c r="P2" s="25"/>
      <c r="Q2" s="28"/>
    </row>
    <row r="3" spans="1:17" s="21" customFormat="1" ht="19.5" hidden="1" customHeight="1" outlineLevel="1" thickBot="1" x14ac:dyDescent="0.3">
      <c r="A3" s="29" t="s">
        <v>16</v>
      </c>
      <c r="B3" s="30" t="s">
        <v>17</v>
      </c>
      <c r="C3" s="31" t="s">
        <v>12</v>
      </c>
      <c r="D3" s="32"/>
      <c r="E3" s="33">
        <v>6.0499999999999996E-4</v>
      </c>
      <c r="F3" s="32" t="s">
        <v>12</v>
      </c>
      <c r="G3" s="32"/>
      <c r="H3" s="34">
        <v>5.04E-4</v>
      </c>
      <c r="I3" s="31" t="s">
        <v>12</v>
      </c>
      <c r="J3" s="32"/>
      <c r="K3" s="33">
        <v>4.0299999999999998E-4</v>
      </c>
      <c r="L3" s="31" t="s">
        <v>12</v>
      </c>
      <c r="M3" s="32"/>
      <c r="N3" s="33">
        <v>3.0200000000000002E-4</v>
      </c>
      <c r="O3" s="31" t="s">
        <v>12</v>
      </c>
      <c r="P3" s="32"/>
      <c r="Q3" s="35">
        <v>2.02E-4</v>
      </c>
    </row>
    <row r="4" spans="1:17" s="21" customFormat="1" ht="16.5" hidden="1" customHeight="1" outlineLevel="1" x14ac:dyDescent="0.25">
      <c r="A4" s="36" t="s">
        <v>33</v>
      </c>
      <c r="B4" s="37"/>
      <c r="C4" s="38">
        <f>A5*E3</f>
        <v>0.42668834999999994</v>
      </c>
      <c r="D4" s="39" t="s">
        <v>15</v>
      </c>
      <c r="E4" s="40">
        <f>A7*E3</f>
        <v>3.2064999999999997</v>
      </c>
      <c r="F4" s="41">
        <f>A5*H3</f>
        <v>0.35545608000000001</v>
      </c>
      <c r="G4" s="39" t="s">
        <v>15</v>
      </c>
      <c r="H4" s="42">
        <f>A7*H3</f>
        <v>2.6711999999999998</v>
      </c>
      <c r="I4" s="38">
        <f>A5*K3</f>
        <v>0.28422380999999997</v>
      </c>
      <c r="J4" s="39" t="s">
        <v>15</v>
      </c>
      <c r="K4" s="40">
        <f>A7*K3</f>
        <v>2.1358999999999999</v>
      </c>
      <c r="L4" s="38">
        <f>A5*N3</f>
        <v>0.21299154000000001</v>
      </c>
      <c r="M4" s="39" t="s">
        <v>15</v>
      </c>
      <c r="N4" s="40">
        <f>A7*N3</f>
        <v>1.6006</v>
      </c>
      <c r="O4" s="43">
        <f>A5*Q3</f>
        <v>0.14246454</v>
      </c>
      <c r="P4" s="44" t="s">
        <v>15</v>
      </c>
      <c r="Q4" s="45">
        <f>A7*Q3</f>
        <v>1.0706</v>
      </c>
    </row>
    <row r="5" spans="1:17" s="21" customFormat="1" ht="16.5" hidden="1" customHeight="1" outlineLevel="1" x14ac:dyDescent="0.25">
      <c r="A5" s="46">
        <v>705.27</v>
      </c>
      <c r="B5" s="47">
        <f>A5*12</f>
        <v>8463.24</v>
      </c>
      <c r="C5" s="38"/>
      <c r="D5" s="39"/>
      <c r="E5" s="40"/>
      <c r="F5" s="48"/>
      <c r="G5" s="39"/>
      <c r="H5" s="49"/>
      <c r="I5" s="50"/>
      <c r="J5" s="39"/>
      <c r="K5" s="51"/>
      <c r="L5" s="50"/>
      <c r="M5" s="39"/>
      <c r="N5" s="51"/>
      <c r="O5" s="38"/>
      <c r="P5" s="39"/>
      <c r="Q5" s="52"/>
    </row>
    <row r="6" spans="1:17" s="21" customFormat="1" ht="18" hidden="1" customHeight="1" outlineLevel="1" x14ac:dyDescent="0.25">
      <c r="A6" s="36" t="s">
        <v>34</v>
      </c>
      <c r="B6" s="53"/>
      <c r="C6" s="54"/>
      <c r="D6" s="55"/>
      <c r="E6" s="56"/>
      <c r="F6" s="57"/>
      <c r="G6" s="55"/>
      <c r="H6" s="58"/>
      <c r="I6" s="59"/>
      <c r="J6" s="55"/>
      <c r="K6" s="60"/>
      <c r="L6" s="59"/>
      <c r="M6" s="55"/>
      <c r="N6" s="60"/>
      <c r="O6" s="54"/>
      <c r="P6" s="55"/>
      <c r="Q6" s="61"/>
    </row>
    <row r="7" spans="1:17" s="21" customFormat="1" ht="16.5" hidden="1" customHeight="1" outlineLevel="1" x14ac:dyDescent="0.25">
      <c r="A7" s="46">
        <v>5300</v>
      </c>
      <c r="B7" s="47">
        <f t="shared" ref="B7:B9" si="0">A7*12</f>
        <v>63600</v>
      </c>
      <c r="C7" s="62">
        <f>A7*E3</f>
        <v>3.2064999999999997</v>
      </c>
      <c r="D7" s="39" t="s">
        <v>15</v>
      </c>
      <c r="E7" s="63">
        <f>A9*E3</f>
        <v>5.1425000000000001</v>
      </c>
      <c r="F7" s="42">
        <f>A7*H3</f>
        <v>2.6711999999999998</v>
      </c>
      <c r="G7" s="39" t="s">
        <v>15</v>
      </c>
      <c r="H7" s="41">
        <f>A9*H3</f>
        <v>4.2839999999999998</v>
      </c>
      <c r="I7" s="62">
        <f>A7*K3</f>
        <v>2.1358999999999999</v>
      </c>
      <c r="J7" s="39" t="s">
        <v>15</v>
      </c>
      <c r="K7" s="63">
        <f>A9*K3</f>
        <v>3.4255</v>
      </c>
      <c r="L7" s="62">
        <f>A7*N3</f>
        <v>1.6006</v>
      </c>
      <c r="M7" s="39" t="s">
        <v>15</v>
      </c>
      <c r="N7" s="63">
        <f>A9*N3</f>
        <v>2.5670000000000002</v>
      </c>
      <c r="O7" s="64">
        <f>A7*Q3</f>
        <v>1.0706</v>
      </c>
      <c r="P7" s="65" t="s">
        <v>15</v>
      </c>
      <c r="Q7" s="66">
        <f>A9*Q3</f>
        <v>1.7170000000000001</v>
      </c>
    </row>
    <row r="8" spans="1:17" s="21" customFormat="1" ht="18" hidden="1" customHeight="1" outlineLevel="1" x14ac:dyDescent="0.25">
      <c r="A8" s="36" t="s">
        <v>35</v>
      </c>
      <c r="B8" s="53"/>
      <c r="C8" s="62"/>
      <c r="D8" s="39"/>
      <c r="E8" s="63"/>
      <c r="F8" s="49"/>
      <c r="G8" s="39"/>
      <c r="H8" s="48"/>
      <c r="I8" s="67"/>
      <c r="J8" s="39"/>
      <c r="K8" s="68"/>
      <c r="L8" s="67"/>
      <c r="M8" s="39"/>
      <c r="N8" s="68"/>
      <c r="O8" s="62"/>
      <c r="P8" s="39"/>
      <c r="Q8" s="69"/>
    </row>
    <row r="9" spans="1:17" s="21" customFormat="1" ht="16.5" hidden="1" customHeight="1" outlineLevel="1" thickBot="1" x14ac:dyDescent="0.3">
      <c r="A9" s="70">
        <f>'Liens plancher-plafond CAF'!B10</f>
        <v>8500</v>
      </c>
      <c r="B9" s="71">
        <f t="shared" si="0"/>
        <v>102000</v>
      </c>
      <c r="C9" s="72"/>
      <c r="D9" s="73"/>
      <c r="E9" s="74"/>
      <c r="F9" s="75"/>
      <c r="G9" s="73"/>
      <c r="H9" s="76"/>
      <c r="I9" s="77"/>
      <c r="J9" s="73"/>
      <c r="K9" s="78"/>
      <c r="L9" s="77"/>
      <c r="M9" s="73"/>
      <c r="N9" s="78"/>
      <c r="O9" s="72"/>
      <c r="P9" s="73"/>
      <c r="Q9" s="79"/>
    </row>
    <row r="10" spans="1:17" s="21" customFormat="1" ht="24.75" hidden="1" customHeight="1" outlineLevel="1" x14ac:dyDescent="0.25"/>
    <row r="11" spans="1:17" s="21" customFormat="1" ht="24.75" hidden="1" customHeight="1" outlineLevel="1" thickBot="1" x14ac:dyDescent="0.3">
      <c r="A11" s="80" t="s">
        <v>36</v>
      </c>
    </row>
    <row r="12" spans="1:17" s="21" customFormat="1" ht="21.75" hidden="1" customHeight="1" outlineLevel="1" x14ac:dyDescent="0.25">
      <c r="A12" s="22" t="s">
        <v>13</v>
      </c>
      <c r="B12" s="23"/>
      <c r="C12" s="24" t="s">
        <v>20</v>
      </c>
      <c r="D12" s="25"/>
      <c r="E12" s="26"/>
      <c r="F12" s="27" t="s">
        <v>21</v>
      </c>
      <c r="G12" s="25"/>
      <c r="H12" s="25"/>
      <c r="I12" s="24" t="s">
        <v>22</v>
      </c>
      <c r="J12" s="25"/>
      <c r="K12" s="26"/>
      <c r="L12" s="24" t="s">
        <v>23</v>
      </c>
      <c r="M12" s="25"/>
      <c r="N12" s="26"/>
      <c r="O12" s="24" t="s">
        <v>24</v>
      </c>
      <c r="P12" s="25"/>
      <c r="Q12" s="28"/>
    </row>
    <row r="13" spans="1:17" s="21" customFormat="1" ht="19.5" hidden="1" customHeight="1" outlineLevel="1" thickBot="1" x14ac:dyDescent="0.3">
      <c r="A13" s="29" t="s">
        <v>16</v>
      </c>
      <c r="B13" s="30" t="s">
        <v>17</v>
      </c>
      <c r="C13" s="31" t="s">
        <v>12</v>
      </c>
      <c r="D13" s="32"/>
      <c r="E13" s="33">
        <v>6.0999999999999997E-4</v>
      </c>
      <c r="F13" s="32" t="s">
        <v>12</v>
      </c>
      <c r="G13" s="32"/>
      <c r="H13" s="34">
        <v>5.0799999999999999E-4</v>
      </c>
      <c r="I13" s="31" t="s">
        <v>12</v>
      </c>
      <c r="J13" s="32"/>
      <c r="K13" s="33">
        <v>4.06E-4</v>
      </c>
      <c r="L13" s="31" t="s">
        <v>12</v>
      </c>
      <c r="M13" s="32"/>
      <c r="N13" s="33">
        <v>3.0499999999999999E-4</v>
      </c>
      <c r="O13" s="31" t="s">
        <v>12</v>
      </c>
      <c r="P13" s="32"/>
      <c r="Q13" s="35">
        <v>2.03E-4</v>
      </c>
    </row>
    <row r="14" spans="1:17" s="21" customFormat="1" ht="16.5" hidden="1" customHeight="1" outlineLevel="1" x14ac:dyDescent="0.25">
      <c r="A14" s="36" t="s">
        <v>33</v>
      </c>
      <c r="B14" s="37"/>
      <c r="C14" s="38">
        <f>A15*E13</f>
        <v>0.43021469999999995</v>
      </c>
      <c r="D14" s="39" t="s">
        <v>15</v>
      </c>
      <c r="E14" s="40">
        <f>A17*E13</f>
        <v>3.4159999999999999</v>
      </c>
      <c r="F14" s="41">
        <f>A15*H13</f>
        <v>0.35827715999999998</v>
      </c>
      <c r="G14" s="39" t="s">
        <v>15</v>
      </c>
      <c r="H14" s="42">
        <f>A17*H13</f>
        <v>2.8447999999999998</v>
      </c>
      <c r="I14" s="38">
        <f>A15*K13</f>
        <v>0.28633962000000002</v>
      </c>
      <c r="J14" s="39" t="s">
        <v>15</v>
      </c>
      <c r="K14" s="40">
        <f>A17*K13</f>
        <v>2.2736000000000001</v>
      </c>
      <c r="L14" s="38">
        <f>A15*N13</f>
        <v>0.21510734999999997</v>
      </c>
      <c r="M14" s="39" t="s">
        <v>15</v>
      </c>
      <c r="N14" s="40">
        <f>A17*N13</f>
        <v>1.708</v>
      </c>
      <c r="O14" s="43">
        <f>A15*Q13</f>
        <v>0.14316981000000001</v>
      </c>
      <c r="P14" s="44" t="s">
        <v>15</v>
      </c>
      <c r="Q14" s="45">
        <f>A17*Q13</f>
        <v>1.1368</v>
      </c>
    </row>
    <row r="15" spans="1:17" s="21" customFormat="1" ht="16.5" hidden="1" customHeight="1" outlineLevel="1" x14ac:dyDescent="0.25">
      <c r="A15" s="46">
        <v>705.27</v>
      </c>
      <c r="B15" s="47">
        <f>A15*12</f>
        <v>8463.24</v>
      </c>
      <c r="C15" s="38"/>
      <c r="D15" s="39"/>
      <c r="E15" s="40"/>
      <c r="F15" s="48"/>
      <c r="G15" s="39"/>
      <c r="H15" s="49"/>
      <c r="I15" s="50"/>
      <c r="J15" s="39"/>
      <c r="K15" s="51"/>
      <c r="L15" s="50"/>
      <c r="M15" s="39"/>
      <c r="N15" s="51"/>
      <c r="O15" s="38"/>
      <c r="P15" s="39"/>
      <c r="Q15" s="52"/>
    </row>
    <row r="16" spans="1:17" s="21" customFormat="1" ht="18" hidden="1" customHeight="1" outlineLevel="1" x14ac:dyDescent="0.25">
      <c r="A16" s="36" t="s">
        <v>34</v>
      </c>
      <c r="B16" s="53"/>
      <c r="C16" s="54"/>
      <c r="D16" s="55"/>
      <c r="E16" s="56"/>
      <c r="F16" s="57"/>
      <c r="G16" s="55"/>
      <c r="H16" s="58"/>
      <c r="I16" s="59"/>
      <c r="J16" s="55"/>
      <c r="K16" s="60"/>
      <c r="L16" s="59"/>
      <c r="M16" s="55"/>
      <c r="N16" s="60"/>
      <c r="O16" s="54"/>
      <c r="P16" s="55"/>
      <c r="Q16" s="61"/>
    </row>
    <row r="17" spans="1:17" s="21" customFormat="1" ht="16.5" hidden="1" customHeight="1" outlineLevel="1" x14ac:dyDescent="0.25">
      <c r="A17" s="46">
        <v>5600</v>
      </c>
      <c r="B17" s="47">
        <f t="shared" ref="B17" si="1">A17*12</f>
        <v>67200</v>
      </c>
      <c r="C17" s="62">
        <f>A17*E13</f>
        <v>3.4159999999999999</v>
      </c>
      <c r="D17" s="39" t="s">
        <v>15</v>
      </c>
      <c r="E17" s="63">
        <f>A19*E13</f>
        <v>5.1849999999999996</v>
      </c>
      <c r="F17" s="42">
        <f>A17*H13</f>
        <v>2.8447999999999998</v>
      </c>
      <c r="G17" s="39" t="s">
        <v>15</v>
      </c>
      <c r="H17" s="41">
        <f>A19*H13</f>
        <v>4.3179999999999996</v>
      </c>
      <c r="I17" s="62">
        <f>A17*K13</f>
        <v>2.2736000000000001</v>
      </c>
      <c r="J17" s="39" t="s">
        <v>15</v>
      </c>
      <c r="K17" s="63">
        <f>A19*K13</f>
        <v>3.4510000000000001</v>
      </c>
      <c r="L17" s="62">
        <f>A17*N13</f>
        <v>1.708</v>
      </c>
      <c r="M17" s="39" t="s">
        <v>15</v>
      </c>
      <c r="N17" s="63">
        <f>A19*N13</f>
        <v>2.5924999999999998</v>
      </c>
      <c r="O17" s="64">
        <f>A17*Q13</f>
        <v>1.1368</v>
      </c>
      <c r="P17" s="65" t="s">
        <v>15</v>
      </c>
      <c r="Q17" s="66">
        <f>A19*Q13</f>
        <v>1.7255</v>
      </c>
    </row>
    <row r="18" spans="1:17" s="21" customFormat="1" ht="18" hidden="1" customHeight="1" outlineLevel="1" x14ac:dyDescent="0.25">
      <c r="A18" s="36" t="s">
        <v>35</v>
      </c>
      <c r="B18" s="53"/>
      <c r="C18" s="62"/>
      <c r="D18" s="39"/>
      <c r="E18" s="63"/>
      <c r="F18" s="49"/>
      <c r="G18" s="39"/>
      <c r="H18" s="48"/>
      <c r="I18" s="67"/>
      <c r="J18" s="39"/>
      <c r="K18" s="68"/>
      <c r="L18" s="67"/>
      <c r="M18" s="39"/>
      <c r="N18" s="68"/>
      <c r="O18" s="62"/>
      <c r="P18" s="39"/>
      <c r="Q18" s="69"/>
    </row>
    <row r="19" spans="1:17" s="21" customFormat="1" ht="16.5" hidden="1" customHeight="1" outlineLevel="1" thickBot="1" x14ac:dyDescent="0.3">
      <c r="A19" s="70">
        <f>'Liens plancher-plafond CAF'!B10</f>
        <v>8500</v>
      </c>
      <c r="B19" s="71">
        <f t="shared" ref="B19" si="2">A19*12</f>
        <v>102000</v>
      </c>
      <c r="C19" s="72"/>
      <c r="D19" s="73"/>
      <c r="E19" s="74"/>
      <c r="F19" s="75"/>
      <c r="G19" s="73"/>
      <c r="H19" s="76"/>
      <c r="I19" s="77"/>
      <c r="J19" s="73"/>
      <c r="K19" s="78"/>
      <c r="L19" s="77"/>
      <c r="M19" s="73"/>
      <c r="N19" s="78"/>
      <c r="O19" s="72"/>
      <c r="P19" s="73"/>
      <c r="Q19" s="79"/>
    </row>
    <row r="20" spans="1:17" s="21" customFormat="1" ht="24.75" hidden="1" customHeight="1" outlineLevel="1" x14ac:dyDescent="0.25"/>
    <row r="21" spans="1:17" s="21" customFormat="1" ht="24.75" hidden="1" customHeight="1" outlineLevel="1" thickBot="1" x14ac:dyDescent="0.3">
      <c r="A21" s="80" t="s">
        <v>37</v>
      </c>
    </row>
    <row r="22" spans="1:17" s="21" customFormat="1" ht="23.25" hidden="1" customHeight="1" outlineLevel="1" x14ac:dyDescent="0.25">
      <c r="A22" s="81"/>
      <c r="B22" s="82"/>
      <c r="C22" s="83" t="s">
        <v>20</v>
      </c>
      <c r="D22" s="84"/>
      <c r="E22" s="85"/>
      <c r="F22" s="86" t="s">
        <v>21</v>
      </c>
      <c r="G22" s="84"/>
      <c r="H22" s="84"/>
      <c r="I22" s="83" t="s">
        <v>22</v>
      </c>
      <c r="J22" s="84"/>
      <c r="K22" s="85"/>
      <c r="L22" s="83" t="s">
        <v>23</v>
      </c>
      <c r="M22" s="84"/>
      <c r="N22" s="85"/>
      <c r="O22" s="83" t="s">
        <v>24</v>
      </c>
      <c r="P22" s="84"/>
      <c r="Q22" s="87"/>
    </row>
    <row r="23" spans="1:17" s="21" customFormat="1" ht="19.5" hidden="1" customHeight="1" outlineLevel="1" thickBot="1" x14ac:dyDescent="0.3">
      <c r="A23" s="88"/>
      <c r="B23" s="89"/>
      <c r="C23" s="90" t="s">
        <v>12</v>
      </c>
      <c r="D23" s="32"/>
      <c r="E23" s="33">
        <v>6.1499999999999999E-4</v>
      </c>
      <c r="F23" s="32" t="s">
        <v>12</v>
      </c>
      <c r="G23" s="32"/>
      <c r="H23" s="34">
        <v>5.1199999999999998E-4</v>
      </c>
      <c r="I23" s="31" t="s">
        <v>12</v>
      </c>
      <c r="J23" s="32"/>
      <c r="K23" s="33">
        <v>4.0999999999999999E-4</v>
      </c>
      <c r="L23" s="31" t="s">
        <v>12</v>
      </c>
      <c r="M23" s="32"/>
      <c r="N23" s="33">
        <v>3.0699999999999998E-4</v>
      </c>
      <c r="O23" s="31" t="s">
        <v>12</v>
      </c>
      <c r="P23" s="32"/>
      <c r="Q23" s="35">
        <v>2.05E-4</v>
      </c>
    </row>
    <row r="24" spans="1:17" s="21" customFormat="1" ht="16.5" hidden="1" customHeight="1" outlineLevel="1" x14ac:dyDescent="0.25">
      <c r="A24" s="91" t="s">
        <v>5</v>
      </c>
      <c r="B24" s="37"/>
      <c r="C24" s="38">
        <f>A25*E23</f>
        <v>0.43764629999999999</v>
      </c>
      <c r="D24" s="39" t="s">
        <v>15</v>
      </c>
      <c r="E24" s="40">
        <f>A27*E23</f>
        <v>3.5669999999999997</v>
      </c>
      <c r="F24" s="41">
        <f>A25*H23</f>
        <v>0.36434943999999997</v>
      </c>
      <c r="G24" s="39" t="s">
        <v>15</v>
      </c>
      <c r="H24" s="42">
        <f>A27*H23</f>
        <v>2.9695999999999998</v>
      </c>
      <c r="I24" s="38">
        <f>A25*K23</f>
        <v>0.29176419999999997</v>
      </c>
      <c r="J24" s="39" t="s">
        <v>15</v>
      </c>
      <c r="K24" s="40">
        <f>A27*K23</f>
        <v>2.3780000000000001</v>
      </c>
      <c r="L24" s="38">
        <f>A25*N23</f>
        <v>0.21846733999999998</v>
      </c>
      <c r="M24" s="39" t="s">
        <v>15</v>
      </c>
      <c r="N24" s="40">
        <f>A27*N23</f>
        <v>1.7806</v>
      </c>
      <c r="O24" s="43">
        <f>A25*Q23</f>
        <v>0.14588209999999999</v>
      </c>
      <c r="P24" s="44" t="s">
        <v>15</v>
      </c>
      <c r="Q24" s="45">
        <f>A27*Q23</f>
        <v>1.1890000000000001</v>
      </c>
    </row>
    <row r="25" spans="1:17" s="21" customFormat="1" ht="16.5" hidden="1" customHeight="1" outlineLevel="1" x14ac:dyDescent="0.25">
      <c r="A25" s="92">
        <v>711.62</v>
      </c>
      <c r="B25" s="93">
        <f>A25*12</f>
        <v>8539.44</v>
      </c>
      <c r="C25" s="38"/>
      <c r="D25" s="39"/>
      <c r="E25" s="40"/>
      <c r="F25" s="48"/>
      <c r="G25" s="39"/>
      <c r="H25" s="49"/>
      <c r="I25" s="50"/>
      <c r="J25" s="39"/>
      <c r="K25" s="51"/>
      <c r="L25" s="50"/>
      <c r="M25" s="39"/>
      <c r="N25" s="51"/>
      <c r="O25" s="38"/>
      <c r="P25" s="39"/>
      <c r="Q25" s="52"/>
    </row>
    <row r="26" spans="1:17" s="21" customFormat="1" ht="18" hidden="1" customHeight="1" outlineLevel="1" x14ac:dyDescent="0.25">
      <c r="A26" s="91" t="s">
        <v>28</v>
      </c>
      <c r="B26" s="53"/>
      <c r="C26" s="54"/>
      <c r="D26" s="55"/>
      <c r="E26" s="56"/>
      <c r="F26" s="57"/>
      <c r="G26" s="55"/>
      <c r="H26" s="58"/>
      <c r="I26" s="59"/>
      <c r="J26" s="55"/>
      <c r="K26" s="60"/>
      <c r="L26" s="59"/>
      <c r="M26" s="55"/>
      <c r="N26" s="60"/>
      <c r="O26" s="54"/>
      <c r="P26" s="55"/>
      <c r="Q26" s="61"/>
    </row>
    <row r="27" spans="1:17" s="21" customFormat="1" ht="16.5" hidden="1" customHeight="1" outlineLevel="1" x14ac:dyDescent="0.25">
      <c r="A27" s="92">
        <v>5800</v>
      </c>
      <c r="B27" s="93">
        <f t="shared" ref="B27" si="3">A27*12</f>
        <v>69600</v>
      </c>
      <c r="C27" s="62">
        <f>A27*E23</f>
        <v>3.5669999999999997</v>
      </c>
      <c r="D27" s="39" t="s">
        <v>15</v>
      </c>
      <c r="E27" s="63">
        <f>A29*E23</f>
        <v>3.8744999999999998</v>
      </c>
      <c r="F27" s="42">
        <f>A27*H23</f>
        <v>2.9695999999999998</v>
      </c>
      <c r="G27" s="39" t="s">
        <v>15</v>
      </c>
      <c r="H27" s="41">
        <f>A29*H23</f>
        <v>3.2256</v>
      </c>
      <c r="I27" s="62">
        <f>A27*K23</f>
        <v>2.3780000000000001</v>
      </c>
      <c r="J27" s="39" t="s">
        <v>15</v>
      </c>
      <c r="K27" s="63">
        <f>A29*K23</f>
        <v>2.5829999999999997</v>
      </c>
      <c r="L27" s="62">
        <f>A27*N23</f>
        <v>1.7806</v>
      </c>
      <c r="M27" s="39" t="s">
        <v>15</v>
      </c>
      <c r="N27" s="63">
        <f>A29*N23</f>
        <v>1.9340999999999999</v>
      </c>
      <c r="O27" s="64">
        <f>A27*Q23</f>
        <v>1.1890000000000001</v>
      </c>
      <c r="P27" s="65" t="s">
        <v>15</v>
      </c>
      <c r="Q27" s="66">
        <f>A29*Q23</f>
        <v>1.2914999999999999</v>
      </c>
    </row>
    <row r="28" spans="1:17" s="21" customFormat="1" ht="18" hidden="1" customHeight="1" outlineLevel="1" x14ac:dyDescent="0.25">
      <c r="A28" s="91" t="s">
        <v>29</v>
      </c>
      <c r="B28" s="53"/>
      <c r="C28" s="62"/>
      <c r="D28" s="39"/>
      <c r="E28" s="63"/>
      <c r="F28" s="49"/>
      <c r="G28" s="39"/>
      <c r="H28" s="48"/>
      <c r="I28" s="67"/>
      <c r="J28" s="39"/>
      <c r="K28" s="68"/>
      <c r="L28" s="67"/>
      <c r="M28" s="39"/>
      <c r="N28" s="68"/>
      <c r="O28" s="62"/>
      <c r="P28" s="39"/>
      <c r="Q28" s="69"/>
    </row>
    <row r="29" spans="1:17" s="21" customFormat="1" ht="16.5" hidden="1" customHeight="1" outlineLevel="1" thickBot="1" x14ac:dyDescent="0.3">
      <c r="A29" s="94">
        <v>6300</v>
      </c>
      <c r="B29" s="95">
        <f t="shared" ref="B29" si="4">A29*12</f>
        <v>75600</v>
      </c>
      <c r="C29" s="72"/>
      <c r="D29" s="73"/>
      <c r="E29" s="74"/>
      <c r="F29" s="75"/>
      <c r="G29" s="73"/>
      <c r="H29" s="76"/>
      <c r="I29" s="77"/>
      <c r="J29" s="73"/>
      <c r="K29" s="78"/>
      <c r="L29" s="77"/>
      <c r="M29" s="73"/>
      <c r="N29" s="78"/>
      <c r="O29" s="72"/>
      <c r="P29" s="73"/>
      <c r="Q29" s="79"/>
    </row>
    <row r="30" spans="1:17" s="21" customFormat="1" ht="24.75" hidden="1" customHeight="1" outlineLevel="1" x14ac:dyDescent="0.25"/>
    <row r="31" spans="1:17" s="21" customFormat="1" ht="24.75" hidden="1" customHeight="1" outlineLevel="1" thickBot="1" x14ac:dyDescent="0.3">
      <c r="A31" s="80" t="s">
        <v>38</v>
      </c>
    </row>
    <row r="32" spans="1:17" s="21" customFormat="1" ht="21.75" hidden="1" customHeight="1" outlineLevel="1" x14ac:dyDescent="0.25">
      <c r="A32" s="81"/>
      <c r="B32" s="82"/>
      <c r="C32" s="96" t="s">
        <v>20</v>
      </c>
      <c r="D32" s="84"/>
      <c r="E32" s="85"/>
      <c r="F32" s="86" t="s">
        <v>21</v>
      </c>
      <c r="G32" s="84"/>
      <c r="H32" s="84"/>
      <c r="I32" s="83" t="s">
        <v>22</v>
      </c>
      <c r="J32" s="84"/>
      <c r="K32" s="85"/>
      <c r="L32" s="83" t="s">
        <v>23</v>
      </c>
      <c r="M32" s="84"/>
      <c r="N32" s="85"/>
      <c r="O32" s="83" t="s">
        <v>24</v>
      </c>
      <c r="P32" s="84"/>
      <c r="Q32" s="87"/>
    </row>
    <row r="33" spans="1:17" s="21" customFormat="1" ht="19.5" hidden="1" customHeight="1" outlineLevel="1" thickBot="1" x14ac:dyDescent="0.3">
      <c r="A33" s="88"/>
      <c r="B33" s="89"/>
      <c r="C33" s="90" t="s">
        <v>12</v>
      </c>
      <c r="D33" s="32"/>
      <c r="E33" s="33">
        <v>6.1899999999999998E-4</v>
      </c>
      <c r="F33" s="32" t="s">
        <v>12</v>
      </c>
      <c r="G33" s="32"/>
      <c r="H33" s="34">
        <v>5.1599999999999997E-4</v>
      </c>
      <c r="I33" s="31" t="s">
        <v>12</v>
      </c>
      <c r="J33" s="32"/>
      <c r="K33" s="33">
        <v>4.1300000000000001E-4</v>
      </c>
      <c r="L33" s="31" t="s">
        <v>12</v>
      </c>
      <c r="M33" s="32"/>
      <c r="N33" s="33">
        <v>3.1E-4</v>
      </c>
      <c r="O33" s="31" t="s">
        <v>12</v>
      </c>
      <c r="P33" s="32"/>
      <c r="Q33" s="35">
        <v>2.0599999999999999E-4</v>
      </c>
    </row>
    <row r="34" spans="1:17" s="21" customFormat="1" ht="16.5" hidden="1" customHeight="1" outlineLevel="1" x14ac:dyDescent="0.25">
      <c r="A34" s="97" t="s">
        <v>5</v>
      </c>
      <c r="B34" s="37"/>
      <c r="C34" s="38">
        <f>A35*E33</f>
        <v>0.44093227000000002</v>
      </c>
      <c r="D34" s="39" t="s">
        <v>15</v>
      </c>
      <c r="E34" s="40">
        <f>A37*E33</f>
        <v>3.714</v>
      </c>
      <c r="F34" s="41">
        <f>A35*H33</f>
        <v>0.36756228000000002</v>
      </c>
      <c r="G34" s="39" t="s">
        <v>15</v>
      </c>
      <c r="H34" s="42">
        <f>A37*H33</f>
        <v>3.0959999999999996</v>
      </c>
      <c r="I34" s="38">
        <f>A35*K33</f>
        <v>0.29419229000000002</v>
      </c>
      <c r="J34" s="39" t="s">
        <v>15</v>
      </c>
      <c r="K34" s="40">
        <f>A37*K33</f>
        <v>2.4780000000000002</v>
      </c>
      <c r="L34" s="38">
        <f>A35*N33</f>
        <v>0.2208223</v>
      </c>
      <c r="M34" s="39" t="s">
        <v>15</v>
      </c>
      <c r="N34" s="40">
        <f>A37*N33</f>
        <v>1.86</v>
      </c>
      <c r="O34" s="43">
        <f>A35*Q33</f>
        <v>0.14673997999999999</v>
      </c>
      <c r="P34" s="44" t="s">
        <v>15</v>
      </c>
      <c r="Q34" s="45">
        <f>A37*Q33</f>
        <v>1.236</v>
      </c>
    </row>
    <row r="35" spans="1:17" s="21" customFormat="1" ht="16.5" hidden="1" customHeight="1" outlineLevel="1" x14ac:dyDescent="0.25">
      <c r="A35" s="98">
        <v>712.33</v>
      </c>
      <c r="B35" s="93">
        <f>A35*12</f>
        <v>8547.9600000000009</v>
      </c>
      <c r="C35" s="38"/>
      <c r="D35" s="39"/>
      <c r="E35" s="40"/>
      <c r="F35" s="48"/>
      <c r="G35" s="39"/>
      <c r="H35" s="49"/>
      <c r="I35" s="50"/>
      <c r="J35" s="39"/>
      <c r="K35" s="51"/>
      <c r="L35" s="50"/>
      <c r="M35" s="39"/>
      <c r="N35" s="51"/>
      <c r="O35" s="38"/>
      <c r="P35" s="39"/>
      <c r="Q35" s="52"/>
    </row>
    <row r="36" spans="1:17" s="21" customFormat="1" ht="18" hidden="1" customHeight="1" outlineLevel="1" x14ac:dyDescent="0.25">
      <c r="A36" s="97" t="s">
        <v>28</v>
      </c>
      <c r="B36" s="53"/>
      <c r="C36" s="54"/>
      <c r="D36" s="55"/>
      <c r="E36" s="56"/>
      <c r="F36" s="57"/>
      <c r="G36" s="55"/>
      <c r="H36" s="58"/>
      <c r="I36" s="59"/>
      <c r="J36" s="55"/>
      <c r="K36" s="60"/>
      <c r="L36" s="59"/>
      <c r="M36" s="55"/>
      <c r="N36" s="60"/>
      <c r="O36" s="54"/>
      <c r="P36" s="55"/>
      <c r="Q36" s="61"/>
    </row>
    <row r="37" spans="1:17" s="21" customFormat="1" ht="16.5" hidden="1" customHeight="1" outlineLevel="1" x14ac:dyDescent="0.25">
      <c r="A37" s="98">
        <v>6000</v>
      </c>
      <c r="B37" s="93">
        <f t="shared" ref="B37" si="5">A37*12</f>
        <v>72000</v>
      </c>
      <c r="C37" s="62">
        <f>A37*E33</f>
        <v>3.714</v>
      </c>
      <c r="D37" s="39" t="s">
        <v>15</v>
      </c>
      <c r="E37" s="63">
        <f>A39*E33</f>
        <v>3.8996999999999997</v>
      </c>
      <c r="F37" s="42">
        <f>A37*H33</f>
        <v>3.0959999999999996</v>
      </c>
      <c r="G37" s="39" t="s">
        <v>15</v>
      </c>
      <c r="H37" s="41">
        <f>A39*H33</f>
        <v>3.2507999999999999</v>
      </c>
      <c r="I37" s="62">
        <f>A37*K33</f>
        <v>2.4780000000000002</v>
      </c>
      <c r="J37" s="39" t="s">
        <v>15</v>
      </c>
      <c r="K37" s="63">
        <f>A39*K33</f>
        <v>2.6019000000000001</v>
      </c>
      <c r="L37" s="62">
        <f>A37*N33</f>
        <v>1.86</v>
      </c>
      <c r="M37" s="39" t="s">
        <v>15</v>
      </c>
      <c r="N37" s="63">
        <f>A39*N33</f>
        <v>1.9530000000000001</v>
      </c>
      <c r="O37" s="64">
        <f>A37*Q33</f>
        <v>1.236</v>
      </c>
      <c r="P37" s="65" t="s">
        <v>15</v>
      </c>
      <c r="Q37" s="66">
        <f>A39*Q33</f>
        <v>1.2978000000000001</v>
      </c>
    </row>
    <row r="38" spans="1:17" s="21" customFormat="1" ht="18" hidden="1" customHeight="1" outlineLevel="1" x14ac:dyDescent="0.25">
      <c r="A38" s="97" t="s">
        <v>29</v>
      </c>
      <c r="B38" s="53"/>
      <c r="C38" s="62"/>
      <c r="D38" s="39"/>
      <c r="E38" s="63"/>
      <c r="F38" s="49"/>
      <c r="G38" s="39"/>
      <c r="H38" s="48"/>
      <c r="I38" s="67"/>
      <c r="J38" s="39"/>
      <c r="K38" s="68"/>
      <c r="L38" s="67"/>
      <c r="M38" s="39"/>
      <c r="N38" s="68"/>
      <c r="O38" s="62"/>
      <c r="P38" s="39"/>
      <c r="Q38" s="69"/>
    </row>
    <row r="39" spans="1:17" s="21" customFormat="1" ht="16.5" hidden="1" customHeight="1" outlineLevel="1" thickBot="1" x14ac:dyDescent="0.3">
      <c r="A39" s="99">
        <v>6300</v>
      </c>
      <c r="B39" s="95">
        <f t="shared" ref="B39" si="6">A39*12</f>
        <v>75600</v>
      </c>
      <c r="C39" s="72"/>
      <c r="D39" s="73"/>
      <c r="E39" s="74"/>
      <c r="F39" s="75"/>
      <c r="G39" s="73"/>
      <c r="H39" s="76"/>
      <c r="I39" s="77"/>
      <c r="J39" s="73"/>
      <c r="K39" s="78"/>
      <c r="L39" s="77"/>
      <c r="M39" s="73"/>
      <c r="N39" s="78"/>
      <c r="O39" s="72"/>
      <c r="P39" s="73"/>
      <c r="Q39" s="79"/>
    </row>
    <row r="40" spans="1:17" s="21" customFormat="1" ht="24.75" hidden="1" customHeight="1" outlineLevel="1" x14ac:dyDescent="0.25"/>
    <row r="41" spans="1:17" s="21" customFormat="1" ht="24.75" hidden="1" customHeight="1" outlineLevel="1" thickBot="1" x14ac:dyDescent="0.3">
      <c r="A41" s="80" t="s">
        <v>39</v>
      </c>
    </row>
    <row r="42" spans="1:17" s="21" customFormat="1" ht="21.75" hidden="1" customHeight="1" outlineLevel="1" x14ac:dyDescent="0.25">
      <c r="A42" s="81"/>
      <c r="B42" s="82"/>
      <c r="C42" s="96" t="s">
        <v>20</v>
      </c>
      <c r="D42" s="84"/>
      <c r="E42" s="85"/>
      <c r="F42" s="86" t="s">
        <v>21</v>
      </c>
      <c r="G42" s="84"/>
      <c r="H42" s="84"/>
      <c r="I42" s="83" t="s">
        <v>22</v>
      </c>
      <c r="J42" s="84"/>
      <c r="K42" s="85"/>
      <c r="L42" s="83" t="s">
        <v>23</v>
      </c>
      <c r="M42" s="84"/>
      <c r="N42" s="85"/>
      <c r="O42" s="83" t="s">
        <v>24</v>
      </c>
      <c r="P42" s="84"/>
      <c r="Q42" s="87"/>
    </row>
    <row r="43" spans="1:17" s="21" customFormat="1" ht="19.5" hidden="1" customHeight="1" outlineLevel="1" thickBot="1" x14ac:dyDescent="0.3">
      <c r="A43" s="88"/>
      <c r="B43" s="89"/>
      <c r="C43" s="90" t="s">
        <v>12</v>
      </c>
      <c r="D43" s="32"/>
      <c r="E43" s="33">
        <v>6.1899999999999998E-4</v>
      </c>
      <c r="F43" s="32" t="s">
        <v>12</v>
      </c>
      <c r="G43" s="32"/>
      <c r="H43" s="34">
        <v>5.1599999999999997E-4</v>
      </c>
      <c r="I43" s="31" t="s">
        <v>12</v>
      </c>
      <c r="J43" s="32"/>
      <c r="K43" s="33">
        <v>4.1300000000000001E-4</v>
      </c>
      <c r="L43" s="31" t="s">
        <v>12</v>
      </c>
      <c r="M43" s="32"/>
      <c r="N43" s="33">
        <v>3.1E-4</v>
      </c>
      <c r="O43" s="31" t="s">
        <v>12</v>
      </c>
      <c r="P43" s="32"/>
      <c r="Q43" s="35">
        <v>2.0599999999999999E-4</v>
      </c>
    </row>
    <row r="44" spans="1:17" s="21" customFormat="1" ht="16.5" hidden="1" customHeight="1" outlineLevel="1" x14ac:dyDescent="0.25">
      <c r="A44" s="97" t="s">
        <v>5</v>
      </c>
      <c r="B44" s="37"/>
      <c r="C44" s="38">
        <f>A45*E43</f>
        <v>0.46682503999999997</v>
      </c>
      <c r="D44" s="39" t="s">
        <v>15</v>
      </c>
      <c r="E44" s="40">
        <f>A47*E43</f>
        <v>3.714</v>
      </c>
      <c r="F44" s="41">
        <f>A45*H43</f>
        <v>0.38914655999999997</v>
      </c>
      <c r="G44" s="39" t="s">
        <v>15</v>
      </c>
      <c r="H44" s="42">
        <f>A47*H43</f>
        <v>3.0959999999999996</v>
      </c>
      <c r="I44" s="38">
        <f>A45*K43</f>
        <v>0.31146807999999998</v>
      </c>
      <c r="J44" s="39" t="s">
        <v>15</v>
      </c>
      <c r="K44" s="40">
        <f>A47*K43</f>
        <v>2.4780000000000002</v>
      </c>
      <c r="L44" s="38">
        <f>A45*N43</f>
        <v>0.23378959999999999</v>
      </c>
      <c r="M44" s="39" t="s">
        <v>15</v>
      </c>
      <c r="N44" s="40">
        <f>A47*N43</f>
        <v>1.86</v>
      </c>
      <c r="O44" s="43">
        <f>A45*Q43</f>
        <v>0.15535695999999999</v>
      </c>
      <c r="P44" s="44" t="s">
        <v>15</v>
      </c>
      <c r="Q44" s="45">
        <f>A47*Q43</f>
        <v>1.236</v>
      </c>
    </row>
    <row r="45" spans="1:17" s="21" customFormat="1" ht="16.5" hidden="1" customHeight="1" outlineLevel="1" x14ac:dyDescent="0.25">
      <c r="A45" s="98">
        <v>754.16</v>
      </c>
      <c r="B45" s="93">
        <f>A45*12</f>
        <v>9049.92</v>
      </c>
      <c r="C45" s="38"/>
      <c r="D45" s="39"/>
      <c r="E45" s="40"/>
      <c r="F45" s="48"/>
      <c r="G45" s="39"/>
      <c r="H45" s="49"/>
      <c r="I45" s="50"/>
      <c r="J45" s="39"/>
      <c r="K45" s="51"/>
      <c r="L45" s="50"/>
      <c r="M45" s="39"/>
      <c r="N45" s="51"/>
      <c r="O45" s="38"/>
      <c r="P45" s="39"/>
      <c r="Q45" s="52"/>
    </row>
    <row r="46" spans="1:17" s="21" customFormat="1" ht="18" hidden="1" customHeight="1" outlineLevel="1" x14ac:dyDescent="0.25">
      <c r="A46" s="97" t="s">
        <v>28</v>
      </c>
      <c r="B46" s="53"/>
      <c r="C46" s="54"/>
      <c r="D46" s="55"/>
      <c r="E46" s="56"/>
      <c r="F46" s="57"/>
      <c r="G46" s="55"/>
      <c r="H46" s="58"/>
      <c r="I46" s="59"/>
      <c r="J46" s="55"/>
      <c r="K46" s="60"/>
      <c r="L46" s="59"/>
      <c r="M46" s="55"/>
      <c r="N46" s="60"/>
      <c r="O46" s="54"/>
      <c r="P46" s="55"/>
      <c r="Q46" s="61"/>
    </row>
    <row r="47" spans="1:17" s="21" customFormat="1" ht="16.5" hidden="1" customHeight="1" outlineLevel="1" x14ac:dyDescent="0.25">
      <c r="A47" s="98">
        <v>6000</v>
      </c>
      <c r="B47" s="93">
        <f t="shared" ref="B47" si="7">A47*12</f>
        <v>72000</v>
      </c>
      <c r="C47" s="62">
        <f>A47*E43</f>
        <v>3.714</v>
      </c>
      <c r="D47" s="39" t="s">
        <v>15</v>
      </c>
      <c r="E47" s="63">
        <f>A49*E43</f>
        <v>3.8996999999999997</v>
      </c>
      <c r="F47" s="42">
        <f>A47*H43</f>
        <v>3.0959999999999996</v>
      </c>
      <c r="G47" s="39" t="s">
        <v>15</v>
      </c>
      <c r="H47" s="41">
        <f>A49*H43</f>
        <v>3.2507999999999999</v>
      </c>
      <c r="I47" s="62">
        <f>A47*K43</f>
        <v>2.4780000000000002</v>
      </c>
      <c r="J47" s="39" t="s">
        <v>15</v>
      </c>
      <c r="K47" s="63">
        <f>A49*K43</f>
        <v>2.6019000000000001</v>
      </c>
      <c r="L47" s="62">
        <f>A47*N43</f>
        <v>1.86</v>
      </c>
      <c r="M47" s="39" t="s">
        <v>15</v>
      </c>
      <c r="N47" s="63">
        <f>A49*N43</f>
        <v>1.9530000000000001</v>
      </c>
      <c r="O47" s="64">
        <f>A47*Q43</f>
        <v>1.236</v>
      </c>
      <c r="P47" s="65" t="s">
        <v>15</v>
      </c>
      <c r="Q47" s="66">
        <f>A49*Q43</f>
        <v>1.2978000000000001</v>
      </c>
    </row>
    <row r="48" spans="1:17" s="21" customFormat="1" ht="18" hidden="1" customHeight="1" outlineLevel="1" x14ac:dyDescent="0.25">
      <c r="A48" s="97" t="s">
        <v>29</v>
      </c>
      <c r="B48" s="53"/>
      <c r="C48" s="62"/>
      <c r="D48" s="39"/>
      <c r="E48" s="63"/>
      <c r="F48" s="49"/>
      <c r="G48" s="39"/>
      <c r="H48" s="48"/>
      <c r="I48" s="67"/>
      <c r="J48" s="39"/>
      <c r="K48" s="68"/>
      <c r="L48" s="67"/>
      <c r="M48" s="39"/>
      <c r="N48" s="68"/>
      <c r="O48" s="62"/>
      <c r="P48" s="39"/>
      <c r="Q48" s="69"/>
    </row>
    <row r="49" spans="1:17" s="21" customFormat="1" ht="16.5" hidden="1" customHeight="1" outlineLevel="1" thickBot="1" x14ac:dyDescent="0.3">
      <c r="A49" s="99">
        <v>6300</v>
      </c>
      <c r="B49" s="95">
        <f t="shared" ref="B49" si="8">A49*12</f>
        <v>75600</v>
      </c>
      <c r="C49" s="72"/>
      <c r="D49" s="73"/>
      <c r="E49" s="74"/>
      <c r="F49" s="75"/>
      <c r="G49" s="73"/>
      <c r="H49" s="76"/>
      <c r="I49" s="77"/>
      <c r="J49" s="73"/>
      <c r="K49" s="78"/>
      <c r="L49" s="77"/>
      <c r="M49" s="73"/>
      <c r="N49" s="78"/>
      <c r="O49" s="72"/>
      <c r="P49" s="73"/>
      <c r="Q49" s="79"/>
    </row>
    <row r="50" spans="1:17" s="21" customFormat="1" ht="24.75" hidden="1" customHeight="1" outlineLevel="1" x14ac:dyDescent="0.25"/>
    <row r="51" spans="1:17" s="21" customFormat="1" ht="24.75" hidden="1" customHeight="1" outlineLevel="1" thickBot="1" x14ac:dyDescent="0.3">
      <c r="A51" s="80" t="s">
        <v>40</v>
      </c>
    </row>
    <row r="52" spans="1:17" s="21" customFormat="1" ht="21.75" hidden="1" customHeight="1" outlineLevel="1" x14ac:dyDescent="0.25">
      <c r="A52" s="100"/>
      <c r="B52" s="101"/>
      <c r="C52" s="102" t="s">
        <v>20</v>
      </c>
      <c r="D52" s="103"/>
      <c r="E52" s="103"/>
      <c r="F52" s="104" t="s">
        <v>21</v>
      </c>
      <c r="G52" s="103"/>
      <c r="H52" s="103"/>
      <c r="I52" s="104" t="s">
        <v>22</v>
      </c>
      <c r="J52" s="103"/>
      <c r="K52" s="103"/>
      <c r="L52" s="104" t="s">
        <v>23</v>
      </c>
      <c r="M52" s="103"/>
      <c r="N52" s="103"/>
      <c r="O52" s="104" t="s">
        <v>24</v>
      </c>
      <c r="P52" s="103"/>
      <c r="Q52" s="105"/>
    </row>
    <row r="53" spans="1:17" s="21" customFormat="1" ht="19.5" hidden="1" customHeight="1" outlineLevel="1" thickBot="1" x14ac:dyDescent="0.3">
      <c r="A53" s="106"/>
      <c r="B53" s="107"/>
      <c r="C53" s="108" t="s">
        <v>12</v>
      </c>
      <c r="D53" s="109"/>
      <c r="E53" s="110">
        <v>6.1899999999999998E-4</v>
      </c>
      <c r="F53" s="111" t="s">
        <v>12</v>
      </c>
      <c r="G53" s="109"/>
      <c r="H53" s="110">
        <v>5.1599999999999997E-4</v>
      </c>
      <c r="I53" s="111" t="s">
        <v>12</v>
      </c>
      <c r="J53" s="109"/>
      <c r="K53" s="110">
        <v>4.1300000000000001E-4</v>
      </c>
      <c r="L53" s="111" t="s">
        <v>12</v>
      </c>
      <c r="M53" s="109"/>
      <c r="N53" s="110">
        <v>3.1E-4</v>
      </c>
      <c r="O53" s="111" t="s">
        <v>12</v>
      </c>
      <c r="P53" s="109"/>
      <c r="Q53" s="112">
        <v>2.0599999999999999E-4</v>
      </c>
    </row>
    <row r="54" spans="1:17" s="21" customFormat="1" ht="16.5" hidden="1" customHeight="1" outlineLevel="1" x14ac:dyDescent="0.25">
      <c r="A54" s="113" t="s">
        <v>5</v>
      </c>
      <c r="B54" s="114"/>
      <c r="C54" s="115">
        <f>A55*E53</f>
        <v>0.47401162999999996</v>
      </c>
      <c r="D54" s="116" t="s">
        <v>15</v>
      </c>
      <c r="E54" s="117">
        <f>A57*E53</f>
        <v>3.714</v>
      </c>
      <c r="F54" s="118">
        <f>A55*H53</f>
        <v>0.39513731999999996</v>
      </c>
      <c r="G54" s="116" t="s">
        <v>15</v>
      </c>
      <c r="H54" s="117">
        <f>A57*H53</f>
        <v>3.0959999999999996</v>
      </c>
      <c r="I54" s="118">
        <f>A55*K53</f>
        <v>0.31626301000000001</v>
      </c>
      <c r="J54" s="116" t="s">
        <v>15</v>
      </c>
      <c r="K54" s="117">
        <f>A57*K53</f>
        <v>2.4780000000000002</v>
      </c>
      <c r="L54" s="118">
        <f>A55*N53</f>
        <v>0.23738870000000001</v>
      </c>
      <c r="M54" s="116" t="s">
        <v>15</v>
      </c>
      <c r="N54" s="117">
        <f>A57*N53</f>
        <v>1.86</v>
      </c>
      <c r="O54" s="118">
        <f>A55*Q53</f>
        <v>0.15774861999999998</v>
      </c>
      <c r="P54" s="116" t="s">
        <v>15</v>
      </c>
      <c r="Q54" s="119">
        <f>A57*Q53</f>
        <v>1.236</v>
      </c>
    </row>
    <row r="55" spans="1:17" s="21" customFormat="1" ht="16.5" hidden="1" customHeight="1" outlineLevel="1" x14ac:dyDescent="0.25">
      <c r="A55" s="120">
        <v>765.77</v>
      </c>
      <c r="B55" s="121">
        <f>A55*12</f>
        <v>9189.24</v>
      </c>
      <c r="C55" s="122"/>
      <c r="D55" s="123"/>
      <c r="E55" s="124"/>
      <c r="F55" s="125"/>
      <c r="G55" s="123"/>
      <c r="H55" s="126"/>
      <c r="I55" s="125"/>
      <c r="J55" s="123"/>
      <c r="K55" s="126"/>
      <c r="L55" s="125"/>
      <c r="M55" s="123"/>
      <c r="N55" s="126"/>
      <c r="O55" s="127"/>
      <c r="P55" s="123"/>
      <c r="Q55" s="128"/>
    </row>
    <row r="56" spans="1:17" s="21" customFormat="1" ht="18" hidden="1" customHeight="1" outlineLevel="1" x14ac:dyDescent="0.25">
      <c r="A56" s="113" t="s">
        <v>28</v>
      </c>
      <c r="B56" s="129"/>
      <c r="C56" s="122"/>
      <c r="D56" s="123"/>
      <c r="E56" s="124"/>
      <c r="F56" s="125"/>
      <c r="G56" s="123"/>
      <c r="H56" s="126"/>
      <c r="I56" s="125"/>
      <c r="J56" s="123"/>
      <c r="K56" s="126"/>
      <c r="L56" s="125"/>
      <c r="M56" s="123"/>
      <c r="N56" s="126"/>
      <c r="O56" s="127"/>
      <c r="P56" s="123"/>
      <c r="Q56" s="128"/>
    </row>
    <row r="57" spans="1:17" s="21" customFormat="1" ht="16.5" hidden="1" customHeight="1" outlineLevel="1" x14ac:dyDescent="0.25">
      <c r="A57" s="120">
        <v>6000</v>
      </c>
      <c r="B57" s="121">
        <f t="shared" ref="B57" si="9">A57*12</f>
        <v>72000</v>
      </c>
      <c r="C57" s="130">
        <f>A57*E53</f>
        <v>3.714</v>
      </c>
      <c r="D57" s="123" t="s">
        <v>15</v>
      </c>
      <c r="E57" s="131">
        <f>A59*E53</f>
        <v>3.8996999999999997</v>
      </c>
      <c r="F57" s="132">
        <f>A57*H53</f>
        <v>3.0959999999999996</v>
      </c>
      <c r="G57" s="123" t="s">
        <v>15</v>
      </c>
      <c r="H57" s="131">
        <f>A59*H53</f>
        <v>3.2507999999999999</v>
      </c>
      <c r="I57" s="132">
        <f>A57*K53</f>
        <v>2.4780000000000002</v>
      </c>
      <c r="J57" s="123" t="s">
        <v>15</v>
      </c>
      <c r="K57" s="131">
        <f>A59*K53</f>
        <v>2.6019000000000001</v>
      </c>
      <c r="L57" s="132">
        <f>A57*N53</f>
        <v>1.86</v>
      </c>
      <c r="M57" s="123" t="s">
        <v>15</v>
      </c>
      <c r="N57" s="131">
        <f>A59*N53</f>
        <v>1.9530000000000001</v>
      </c>
      <c r="O57" s="132">
        <f>A57*Q53</f>
        <v>1.236</v>
      </c>
      <c r="P57" s="123" t="s">
        <v>15</v>
      </c>
      <c r="Q57" s="133">
        <f>A59*Q53</f>
        <v>1.2978000000000001</v>
      </c>
    </row>
    <row r="58" spans="1:17" s="21" customFormat="1" ht="18" hidden="1" customHeight="1" outlineLevel="1" x14ac:dyDescent="0.25">
      <c r="A58" s="113" t="s">
        <v>29</v>
      </c>
      <c r="B58" s="129"/>
      <c r="C58" s="130"/>
      <c r="D58" s="123"/>
      <c r="E58" s="131"/>
      <c r="F58" s="134"/>
      <c r="G58" s="123"/>
      <c r="H58" s="135"/>
      <c r="I58" s="134"/>
      <c r="J58" s="123"/>
      <c r="K58" s="135"/>
      <c r="L58" s="134"/>
      <c r="M58" s="123"/>
      <c r="N58" s="135"/>
      <c r="O58" s="132"/>
      <c r="P58" s="123"/>
      <c r="Q58" s="133"/>
    </row>
    <row r="59" spans="1:17" s="21" customFormat="1" ht="16.5" hidden="1" customHeight="1" outlineLevel="1" thickBot="1" x14ac:dyDescent="0.3">
      <c r="A59" s="136">
        <v>6300</v>
      </c>
      <c r="B59" s="137">
        <f t="shared" ref="B59" si="10">A59*12</f>
        <v>75600</v>
      </c>
      <c r="C59" s="138"/>
      <c r="D59" s="139"/>
      <c r="E59" s="140"/>
      <c r="F59" s="141"/>
      <c r="G59" s="139"/>
      <c r="H59" s="142"/>
      <c r="I59" s="141"/>
      <c r="J59" s="139"/>
      <c r="K59" s="142"/>
      <c r="L59" s="141"/>
      <c r="M59" s="139"/>
      <c r="N59" s="142"/>
      <c r="O59" s="143"/>
      <c r="P59" s="139"/>
      <c r="Q59" s="144"/>
    </row>
    <row r="60" spans="1:17" s="21" customFormat="1" ht="24.75" hidden="1" customHeight="1" outlineLevel="1" x14ac:dyDescent="0.25"/>
    <row r="61" spans="1:17" s="21" customFormat="1" ht="24.75" hidden="1" customHeight="1" outlineLevel="1" thickBot="1" x14ac:dyDescent="0.3">
      <c r="A61" s="80" t="s">
        <v>41</v>
      </c>
    </row>
    <row r="62" spans="1:17" s="21" customFormat="1" ht="17.25" hidden="1" customHeight="1" outlineLevel="1" x14ac:dyDescent="0.25">
      <c r="A62" s="100"/>
      <c r="B62" s="101"/>
      <c r="C62" s="145" t="s">
        <v>20</v>
      </c>
      <c r="D62" s="146"/>
      <c r="E62" s="146"/>
      <c r="F62" s="147" t="s">
        <v>21</v>
      </c>
      <c r="G62" s="146"/>
      <c r="H62" s="146"/>
      <c r="I62" s="147" t="s">
        <v>22</v>
      </c>
      <c r="J62" s="146"/>
      <c r="K62" s="146"/>
      <c r="L62" s="147" t="s">
        <v>23</v>
      </c>
      <c r="M62" s="146"/>
      <c r="N62" s="146"/>
      <c r="O62" s="147" t="s">
        <v>24</v>
      </c>
      <c r="P62" s="146"/>
      <c r="Q62" s="148"/>
    </row>
    <row r="63" spans="1:17" s="21" customFormat="1" ht="17.25" hidden="1" customHeight="1" outlineLevel="1" thickBot="1" x14ac:dyDescent="0.3">
      <c r="A63" s="106"/>
      <c r="B63" s="107"/>
      <c r="C63" s="108" t="s">
        <v>12</v>
      </c>
      <c r="D63" s="109"/>
      <c r="E63" s="110">
        <v>6.1899999999999998E-4</v>
      </c>
      <c r="F63" s="111" t="s">
        <v>12</v>
      </c>
      <c r="G63" s="109"/>
      <c r="H63" s="110">
        <v>5.1599999999999997E-4</v>
      </c>
      <c r="I63" s="111" t="s">
        <v>12</v>
      </c>
      <c r="J63" s="109"/>
      <c r="K63" s="110">
        <v>4.1300000000000001E-4</v>
      </c>
      <c r="L63" s="111" t="s">
        <v>12</v>
      </c>
      <c r="M63" s="109"/>
      <c r="N63" s="110">
        <v>3.1E-4</v>
      </c>
      <c r="O63" s="111" t="s">
        <v>12</v>
      </c>
      <c r="P63" s="109"/>
      <c r="Q63" s="149">
        <v>2.0599999999999999E-4</v>
      </c>
    </row>
    <row r="64" spans="1:17" s="21" customFormat="1" ht="14.25" hidden="1" customHeight="1" outlineLevel="1" x14ac:dyDescent="0.25">
      <c r="A64" s="150" t="s">
        <v>5</v>
      </c>
      <c r="B64" s="114"/>
      <c r="C64" s="151">
        <f>A65*E63</f>
        <v>0.47401162999999996</v>
      </c>
      <c r="D64" s="152" t="s">
        <v>15</v>
      </c>
      <c r="E64" s="153">
        <f>A67*E63</f>
        <v>4.3330000000000002</v>
      </c>
      <c r="F64" s="154">
        <f>A65*H63</f>
        <v>0.39513731999999996</v>
      </c>
      <c r="G64" s="152" t="s">
        <v>15</v>
      </c>
      <c r="H64" s="153">
        <f>A67*H63</f>
        <v>3.6119999999999997</v>
      </c>
      <c r="I64" s="154">
        <f>A65*K63</f>
        <v>0.31626301000000001</v>
      </c>
      <c r="J64" s="152" t="s">
        <v>15</v>
      </c>
      <c r="K64" s="153">
        <f>A67*K63</f>
        <v>2.891</v>
      </c>
      <c r="L64" s="154">
        <f>A65*N63</f>
        <v>0.23738870000000001</v>
      </c>
      <c r="M64" s="152" t="s">
        <v>15</v>
      </c>
      <c r="N64" s="153">
        <f>A67*N63</f>
        <v>2.17</v>
      </c>
      <c r="O64" s="154">
        <f>A65*Q63</f>
        <v>0.15774861999999998</v>
      </c>
      <c r="P64" s="152" t="s">
        <v>15</v>
      </c>
      <c r="Q64" s="155">
        <f>A67*Q63</f>
        <v>1.4419999999999999</v>
      </c>
    </row>
    <row r="65" spans="1:17" s="21" customFormat="1" ht="14.25" hidden="1" customHeight="1" outlineLevel="1" x14ac:dyDescent="0.25">
      <c r="A65" s="156">
        <v>765.77</v>
      </c>
      <c r="B65" s="121">
        <f>A65*12</f>
        <v>9189.24</v>
      </c>
      <c r="C65" s="157"/>
      <c r="D65" s="49"/>
      <c r="E65" s="158"/>
      <c r="F65" s="159"/>
      <c r="G65" s="49"/>
      <c r="H65" s="158"/>
      <c r="I65" s="159"/>
      <c r="J65" s="49"/>
      <c r="K65" s="158"/>
      <c r="L65" s="159"/>
      <c r="M65" s="49"/>
      <c r="N65" s="158"/>
      <c r="O65" s="159"/>
      <c r="P65" s="49"/>
      <c r="Q65" s="160"/>
    </row>
    <row r="66" spans="1:17" s="21" customFormat="1" ht="14.25" hidden="1" customHeight="1" outlineLevel="1" x14ac:dyDescent="0.25">
      <c r="A66" s="150" t="s">
        <v>28</v>
      </c>
      <c r="B66" s="129"/>
      <c r="C66" s="157"/>
      <c r="D66" s="49"/>
      <c r="E66" s="158"/>
      <c r="F66" s="159"/>
      <c r="G66" s="49"/>
      <c r="H66" s="158"/>
      <c r="I66" s="159"/>
      <c r="J66" s="49"/>
      <c r="K66" s="158"/>
      <c r="L66" s="159"/>
      <c r="M66" s="49"/>
      <c r="N66" s="158"/>
      <c r="O66" s="159"/>
      <c r="P66" s="49"/>
      <c r="Q66" s="160"/>
    </row>
    <row r="67" spans="1:17" s="21" customFormat="1" ht="14.25" hidden="1" customHeight="1" outlineLevel="1" thickBot="1" x14ac:dyDescent="0.3">
      <c r="A67" s="161">
        <v>7000</v>
      </c>
      <c r="B67" s="162">
        <f t="shared" ref="B67" si="11">A67*12</f>
        <v>84000</v>
      </c>
      <c r="C67" s="163"/>
      <c r="D67" s="164"/>
      <c r="E67" s="165"/>
      <c r="F67" s="166"/>
      <c r="G67" s="164"/>
      <c r="H67" s="165"/>
      <c r="I67" s="166"/>
      <c r="J67" s="164"/>
      <c r="K67" s="165"/>
      <c r="L67" s="166"/>
      <c r="M67" s="164"/>
      <c r="N67" s="165"/>
      <c r="O67" s="166"/>
      <c r="P67" s="164"/>
      <c r="Q67" s="167"/>
    </row>
    <row r="68" spans="1:17" s="21" customFormat="1" ht="24.75" hidden="1" customHeight="1" outlineLevel="1" x14ac:dyDescent="0.25"/>
    <row r="69" spans="1:17" s="21" customFormat="1" ht="24.75" hidden="1" customHeight="1" outlineLevel="1" thickBot="1" x14ac:dyDescent="0.3">
      <c r="A69" s="80" t="s">
        <v>42</v>
      </c>
    </row>
    <row r="70" spans="1:17" s="21" customFormat="1" ht="17.25" hidden="1" customHeight="1" outlineLevel="1" x14ac:dyDescent="0.25">
      <c r="A70" s="100"/>
      <c r="B70" s="101"/>
      <c r="C70" s="145" t="s">
        <v>20</v>
      </c>
      <c r="D70" s="146"/>
      <c r="E70" s="146"/>
      <c r="F70" s="147" t="s">
        <v>21</v>
      </c>
      <c r="G70" s="146"/>
      <c r="H70" s="146"/>
      <c r="I70" s="147" t="s">
        <v>22</v>
      </c>
      <c r="J70" s="146"/>
      <c r="K70" s="146"/>
      <c r="L70" s="147" t="s">
        <v>23</v>
      </c>
      <c r="M70" s="146"/>
      <c r="N70" s="146"/>
      <c r="O70" s="147" t="s">
        <v>24</v>
      </c>
      <c r="P70" s="146"/>
      <c r="Q70" s="148"/>
    </row>
    <row r="71" spans="1:17" s="21" customFormat="1" ht="17.25" hidden="1" customHeight="1" outlineLevel="1" thickBot="1" x14ac:dyDescent="0.3">
      <c r="A71" s="106"/>
      <c r="B71" s="107"/>
      <c r="C71" s="108" t="s">
        <v>12</v>
      </c>
      <c r="D71" s="109"/>
      <c r="E71" s="110">
        <v>6.1899999999999998E-4</v>
      </c>
      <c r="F71" s="111" t="s">
        <v>12</v>
      </c>
      <c r="G71" s="109"/>
      <c r="H71" s="110">
        <v>5.1599999999999997E-4</v>
      </c>
      <c r="I71" s="111" t="s">
        <v>12</v>
      </c>
      <c r="J71" s="109"/>
      <c r="K71" s="110">
        <v>4.1300000000000001E-4</v>
      </c>
      <c r="L71" s="111" t="s">
        <v>12</v>
      </c>
      <c r="M71" s="109"/>
      <c r="N71" s="110">
        <v>3.1E-4</v>
      </c>
      <c r="O71" s="111" t="s">
        <v>12</v>
      </c>
      <c r="P71" s="109"/>
      <c r="Q71" s="149">
        <v>2.0599999999999999E-4</v>
      </c>
    </row>
    <row r="72" spans="1:17" s="21" customFormat="1" ht="14.25" hidden="1" customHeight="1" outlineLevel="1" x14ac:dyDescent="0.25">
      <c r="A72" s="150" t="s">
        <v>5</v>
      </c>
      <c r="B72" s="114"/>
      <c r="C72" s="151">
        <f>A73*E71</f>
        <v>0.49581899999999995</v>
      </c>
      <c r="D72" s="152" t="s">
        <v>15</v>
      </c>
      <c r="E72" s="153">
        <f>A75*E71</f>
        <v>4.3330000000000002</v>
      </c>
      <c r="F72" s="154">
        <f>A73*H71</f>
        <v>0.41331599999999996</v>
      </c>
      <c r="G72" s="152" t="s">
        <v>15</v>
      </c>
      <c r="H72" s="153">
        <f>A75*H71</f>
        <v>3.6119999999999997</v>
      </c>
      <c r="I72" s="154">
        <f>A73*K71</f>
        <v>0.33081300000000002</v>
      </c>
      <c r="J72" s="152" t="s">
        <v>15</v>
      </c>
      <c r="K72" s="153">
        <f>A75*K71</f>
        <v>2.891</v>
      </c>
      <c r="L72" s="154">
        <f>A73*N71</f>
        <v>0.24831</v>
      </c>
      <c r="M72" s="152" t="s">
        <v>15</v>
      </c>
      <c r="N72" s="153">
        <f>A75*N71</f>
        <v>2.17</v>
      </c>
      <c r="O72" s="154">
        <f>A73*Q71</f>
        <v>0.16500599999999999</v>
      </c>
      <c r="P72" s="152" t="s">
        <v>15</v>
      </c>
      <c r="Q72" s="155">
        <f>A75*Q71</f>
        <v>1.4419999999999999</v>
      </c>
    </row>
    <row r="73" spans="1:17" s="21" customFormat="1" ht="14.25" hidden="1" customHeight="1" outlineLevel="1" x14ac:dyDescent="0.25">
      <c r="A73" s="156">
        <v>801</v>
      </c>
      <c r="B73" s="121">
        <f>A73*12</f>
        <v>9612</v>
      </c>
      <c r="C73" s="157"/>
      <c r="D73" s="49"/>
      <c r="E73" s="158"/>
      <c r="F73" s="159"/>
      <c r="G73" s="49"/>
      <c r="H73" s="158"/>
      <c r="I73" s="159"/>
      <c r="J73" s="49"/>
      <c r="K73" s="158"/>
      <c r="L73" s="159"/>
      <c r="M73" s="49"/>
      <c r="N73" s="158"/>
      <c r="O73" s="159"/>
      <c r="P73" s="49"/>
      <c r="Q73" s="160"/>
    </row>
    <row r="74" spans="1:17" s="21" customFormat="1" ht="14.25" hidden="1" customHeight="1" outlineLevel="1" x14ac:dyDescent="0.25">
      <c r="A74" s="150" t="s">
        <v>28</v>
      </c>
      <c r="B74" s="129"/>
      <c r="C74" s="157"/>
      <c r="D74" s="49"/>
      <c r="E74" s="158"/>
      <c r="F74" s="159"/>
      <c r="G74" s="49"/>
      <c r="H74" s="158"/>
      <c r="I74" s="159"/>
      <c r="J74" s="49"/>
      <c r="K74" s="158"/>
      <c r="L74" s="159"/>
      <c r="M74" s="49"/>
      <c r="N74" s="158"/>
      <c r="O74" s="159"/>
      <c r="P74" s="49"/>
      <c r="Q74" s="160"/>
    </row>
    <row r="75" spans="1:17" s="21" customFormat="1" ht="14.25" hidden="1" customHeight="1" outlineLevel="1" thickBot="1" x14ac:dyDescent="0.3">
      <c r="A75" s="161">
        <v>7000</v>
      </c>
      <c r="B75" s="162">
        <f t="shared" ref="B75" si="12">A75*12</f>
        <v>84000</v>
      </c>
      <c r="C75" s="163"/>
      <c r="D75" s="164"/>
      <c r="E75" s="165"/>
      <c r="F75" s="166"/>
      <c r="G75" s="164"/>
      <c r="H75" s="165"/>
      <c r="I75" s="166"/>
      <c r="J75" s="164"/>
      <c r="K75" s="165"/>
      <c r="L75" s="166"/>
      <c r="M75" s="164"/>
      <c r="N75" s="165"/>
      <c r="O75" s="166"/>
      <c r="P75" s="164"/>
      <c r="Q75" s="167"/>
    </row>
    <row r="76" spans="1:17" s="21" customFormat="1" ht="24.75" customHeight="1" collapsed="1" x14ac:dyDescent="0.25"/>
    <row r="77" spans="1:17" s="21" customFormat="1" ht="24.75" customHeight="1" thickBot="1" x14ac:dyDescent="0.3">
      <c r="A77" s="80" t="s">
        <v>43</v>
      </c>
    </row>
    <row r="78" spans="1:17" s="21" customFormat="1" ht="17.25" customHeight="1" x14ac:dyDescent="0.25">
      <c r="A78" s="100"/>
      <c r="B78" s="101"/>
      <c r="C78" s="145" t="s">
        <v>20</v>
      </c>
      <c r="D78" s="146"/>
      <c r="E78" s="146"/>
      <c r="F78" s="147" t="s">
        <v>21</v>
      </c>
      <c r="G78" s="146"/>
      <c r="H78" s="146"/>
      <c r="I78" s="147" t="s">
        <v>22</v>
      </c>
      <c r="J78" s="146"/>
      <c r="K78" s="146"/>
      <c r="L78" s="147" t="s">
        <v>23</v>
      </c>
      <c r="M78" s="146"/>
      <c r="N78" s="146"/>
      <c r="O78" s="147" t="s">
        <v>24</v>
      </c>
      <c r="P78" s="146"/>
      <c r="Q78" s="148"/>
    </row>
    <row r="79" spans="1:17" s="21" customFormat="1" ht="17.25" customHeight="1" thickBot="1" x14ac:dyDescent="0.3">
      <c r="A79" s="106"/>
      <c r="B79" s="107"/>
      <c r="C79" s="108" t="s">
        <v>12</v>
      </c>
      <c r="D79" s="109"/>
      <c r="E79" s="110">
        <v>6.1899999999999998E-4</v>
      </c>
      <c r="F79" s="111" t="s">
        <v>12</v>
      </c>
      <c r="G79" s="109"/>
      <c r="H79" s="110">
        <v>5.1599999999999997E-4</v>
      </c>
      <c r="I79" s="111" t="s">
        <v>12</v>
      </c>
      <c r="J79" s="109"/>
      <c r="K79" s="110">
        <v>4.1300000000000001E-4</v>
      </c>
      <c r="L79" s="111" t="s">
        <v>12</v>
      </c>
      <c r="M79" s="109"/>
      <c r="N79" s="110">
        <v>3.1E-4</v>
      </c>
      <c r="O79" s="111" t="s">
        <v>12</v>
      </c>
      <c r="P79" s="109"/>
      <c r="Q79" s="149">
        <v>2.0599999999999999E-4</v>
      </c>
    </row>
    <row r="80" spans="1:17" s="21" customFormat="1" ht="14.25" customHeight="1" x14ac:dyDescent="0.25">
      <c r="A80" s="150" t="s">
        <v>5</v>
      </c>
      <c r="B80" s="114"/>
      <c r="C80" s="151">
        <f>A81*E79</f>
        <v>0.49581899999999995</v>
      </c>
      <c r="D80" s="152" t="s">
        <v>15</v>
      </c>
      <c r="E80" s="153">
        <f>A83*E79</f>
        <v>5.2614999999999998</v>
      </c>
      <c r="F80" s="154">
        <f>A81*H79</f>
        <v>0.41331599999999996</v>
      </c>
      <c r="G80" s="152" t="s">
        <v>15</v>
      </c>
      <c r="H80" s="153">
        <f>A83*H79</f>
        <v>4.3860000000000001</v>
      </c>
      <c r="I80" s="154">
        <f>A81*K79</f>
        <v>0.33081300000000002</v>
      </c>
      <c r="J80" s="152" t="s">
        <v>15</v>
      </c>
      <c r="K80" s="153">
        <f>A83*K79</f>
        <v>3.5105</v>
      </c>
      <c r="L80" s="154">
        <f>A81*N79</f>
        <v>0.24831</v>
      </c>
      <c r="M80" s="152" t="s">
        <v>15</v>
      </c>
      <c r="N80" s="153">
        <f>A83*N79</f>
        <v>2.6349999999999998</v>
      </c>
      <c r="O80" s="154">
        <f>A81*Q79</f>
        <v>0.16500599999999999</v>
      </c>
      <c r="P80" s="152" t="s">
        <v>15</v>
      </c>
      <c r="Q80" s="155">
        <f>A83*Q79</f>
        <v>1.7509999999999999</v>
      </c>
    </row>
    <row r="81" spans="1:17" s="21" customFormat="1" ht="14.25" customHeight="1" x14ac:dyDescent="0.25">
      <c r="A81" s="156">
        <v>801</v>
      </c>
      <c r="B81" s="121">
        <f>A81*12</f>
        <v>9612</v>
      </c>
      <c r="C81" s="157"/>
      <c r="D81" s="49"/>
      <c r="E81" s="158"/>
      <c r="F81" s="159"/>
      <c r="G81" s="49"/>
      <c r="H81" s="158"/>
      <c r="I81" s="159"/>
      <c r="J81" s="49"/>
      <c r="K81" s="158"/>
      <c r="L81" s="159"/>
      <c r="M81" s="49"/>
      <c r="N81" s="158"/>
      <c r="O81" s="159"/>
      <c r="P81" s="49"/>
      <c r="Q81" s="160"/>
    </row>
    <row r="82" spans="1:17" s="21" customFormat="1" ht="14.25" customHeight="1" x14ac:dyDescent="0.25">
      <c r="A82" s="150" t="s">
        <v>28</v>
      </c>
      <c r="B82" s="129"/>
      <c r="C82" s="157"/>
      <c r="D82" s="49"/>
      <c r="E82" s="158"/>
      <c r="F82" s="159"/>
      <c r="G82" s="49"/>
      <c r="H82" s="158"/>
      <c r="I82" s="159"/>
      <c r="J82" s="49"/>
      <c r="K82" s="158"/>
      <c r="L82" s="159"/>
      <c r="M82" s="49"/>
      <c r="N82" s="158"/>
      <c r="O82" s="159"/>
      <c r="P82" s="49"/>
      <c r="Q82" s="160"/>
    </row>
    <row r="83" spans="1:17" s="21" customFormat="1" ht="14.25" customHeight="1" thickBot="1" x14ac:dyDescent="0.3">
      <c r="A83" s="161">
        <v>8500</v>
      </c>
      <c r="B83" s="162">
        <f t="shared" ref="B83" si="13">A83*12</f>
        <v>102000</v>
      </c>
      <c r="C83" s="163"/>
      <c r="D83" s="164"/>
      <c r="E83" s="165"/>
      <c r="F83" s="166"/>
      <c r="G83" s="164"/>
      <c r="H83" s="165"/>
      <c r="I83" s="166"/>
      <c r="J83" s="164"/>
      <c r="K83" s="165"/>
      <c r="L83" s="166"/>
      <c r="M83" s="164"/>
      <c r="N83" s="165"/>
      <c r="O83" s="166"/>
      <c r="P83" s="164"/>
      <c r="Q83" s="167"/>
    </row>
    <row r="85" spans="1:17" s="169" customFormat="1" ht="24.75" customHeight="1" thickBot="1" x14ac:dyDescent="0.3">
      <c r="A85" s="168" t="s">
        <v>44</v>
      </c>
    </row>
    <row r="86" spans="1:17" s="169" customFormat="1" ht="17.25" customHeight="1" x14ac:dyDescent="0.25">
      <c r="A86" s="170"/>
      <c r="B86" s="171"/>
      <c r="C86" s="172" t="s">
        <v>20</v>
      </c>
      <c r="D86" s="173"/>
      <c r="E86" s="173"/>
      <c r="F86" s="174" t="s">
        <v>21</v>
      </c>
      <c r="G86" s="173"/>
      <c r="H86" s="173"/>
      <c r="I86" s="174" t="s">
        <v>22</v>
      </c>
      <c r="J86" s="173"/>
      <c r="K86" s="173"/>
      <c r="L86" s="174" t="s">
        <v>23</v>
      </c>
      <c r="M86" s="173"/>
      <c r="N86" s="173"/>
      <c r="O86" s="174" t="s">
        <v>24</v>
      </c>
      <c r="P86" s="173"/>
      <c r="Q86" s="175"/>
    </row>
    <row r="87" spans="1:17" s="169" customFormat="1" ht="17.25" customHeight="1" thickBot="1" x14ac:dyDescent="0.3">
      <c r="A87" s="176"/>
      <c r="B87" s="177"/>
      <c r="C87" s="178" t="s">
        <v>12</v>
      </c>
      <c r="D87" s="179"/>
      <c r="E87" s="180">
        <v>6.1899999999999998E-4</v>
      </c>
      <c r="F87" s="181" t="s">
        <v>12</v>
      </c>
      <c r="G87" s="179"/>
      <c r="H87" s="180">
        <v>5.1599999999999997E-4</v>
      </c>
      <c r="I87" s="181" t="s">
        <v>12</v>
      </c>
      <c r="J87" s="179"/>
      <c r="K87" s="180">
        <v>4.1300000000000001E-4</v>
      </c>
      <c r="L87" s="181" t="s">
        <v>12</v>
      </c>
      <c r="M87" s="179"/>
      <c r="N87" s="180">
        <v>3.1E-4</v>
      </c>
      <c r="O87" s="181" t="s">
        <v>12</v>
      </c>
      <c r="P87" s="179"/>
      <c r="Q87" s="182">
        <v>2.0599999999999999E-4</v>
      </c>
    </row>
    <row r="88" spans="1:17" s="169" customFormat="1" ht="14.25" customHeight="1" x14ac:dyDescent="0.25">
      <c r="A88" s="183" t="s">
        <v>5</v>
      </c>
      <c r="B88" s="184"/>
      <c r="C88" s="185">
        <f>A89*E87</f>
        <v>0.50424977999999998</v>
      </c>
      <c r="D88" s="186" t="s">
        <v>15</v>
      </c>
      <c r="E88" s="187">
        <f>A91*E87</f>
        <v>5.2614999999999998</v>
      </c>
      <c r="F88" s="188">
        <f>A89*H87</f>
        <v>0.42034391999999998</v>
      </c>
      <c r="G88" s="186" t="s">
        <v>15</v>
      </c>
      <c r="H88" s="187">
        <f>A91*H87</f>
        <v>4.3860000000000001</v>
      </c>
      <c r="I88" s="188">
        <f>A89*K87</f>
        <v>0.33643805999999998</v>
      </c>
      <c r="J88" s="186" t="s">
        <v>15</v>
      </c>
      <c r="K88" s="187">
        <f>A91*K87</f>
        <v>3.5105</v>
      </c>
      <c r="L88" s="188">
        <f>A89*N87</f>
        <v>0.25253219999999998</v>
      </c>
      <c r="M88" s="186" t="s">
        <v>15</v>
      </c>
      <c r="N88" s="187">
        <f>A91*N87</f>
        <v>2.6349999999999998</v>
      </c>
      <c r="O88" s="188">
        <f>A89*Q87</f>
        <v>0.16781172</v>
      </c>
      <c r="P88" s="186" t="s">
        <v>15</v>
      </c>
      <c r="Q88" s="189">
        <f>A91*Q87</f>
        <v>1.7509999999999999</v>
      </c>
    </row>
    <row r="89" spans="1:17" s="169" customFormat="1" ht="14.25" customHeight="1" x14ac:dyDescent="0.25">
      <c r="A89" s="190">
        <v>814.62</v>
      </c>
      <c r="B89" s="191">
        <f>A89*12</f>
        <v>9775.44</v>
      </c>
      <c r="C89" s="192"/>
      <c r="D89" s="193"/>
      <c r="E89" s="194"/>
      <c r="F89" s="195"/>
      <c r="G89" s="193"/>
      <c r="H89" s="194"/>
      <c r="I89" s="195"/>
      <c r="J89" s="193"/>
      <c r="K89" s="194"/>
      <c r="L89" s="195"/>
      <c r="M89" s="193"/>
      <c r="N89" s="194"/>
      <c r="O89" s="195"/>
      <c r="P89" s="193"/>
      <c r="Q89" s="196"/>
    </row>
    <row r="90" spans="1:17" s="169" customFormat="1" ht="14.25" customHeight="1" x14ac:dyDescent="0.25">
      <c r="A90" s="183" t="s">
        <v>28</v>
      </c>
      <c r="B90" s="197"/>
      <c r="C90" s="192"/>
      <c r="D90" s="193"/>
      <c r="E90" s="194"/>
      <c r="F90" s="195"/>
      <c r="G90" s="193"/>
      <c r="H90" s="194"/>
      <c r="I90" s="195"/>
      <c r="J90" s="193"/>
      <c r="K90" s="194"/>
      <c r="L90" s="195"/>
      <c r="M90" s="193"/>
      <c r="N90" s="194"/>
      <c r="O90" s="195"/>
      <c r="P90" s="193"/>
      <c r="Q90" s="196"/>
    </row>
    <row r="91" spans="1:17" s="169" customFormat="1" ht="14.25" customHeight="1" thickBot="1" x14ac:dyDescent="0.3">
      <c r="A91" s="198">
        <v>8500</v>
      </c>
      <c r="B91" s="199">
        <f t="shared" ref="B91" si="14">A91*12</f>
        <v>102000</v>
      </c>
      <c r="C91" s="200"/>
      <c r="D91" s="201"/>
      <c r="E91" s="202"/>
      <c r="F91" s="203"/>
      <c r="G91" s="201"/>
      <c r="H91" s="202"/>
      <c r="I91" s="203"/>
      <c r="J91" s="201"/>
      <c r="K91" s="202"/>
      <c r="L91" s="203"/>
      <c r="M91" s="201"/>
      <c r="N91" s="202"/>
      <c r="O91" s="203"/>
      <c r="P91" s="201"/>
      <c r="Q91" s="204"/>
    </row>
    <row r="95" spans="1:17" ht="24.75" customHeight="1" x14ac:dyDescent="0.25">
      <c r="B95" s="251"/>
      <c r="C95" s="270" t="s">
        <v>54</v>
      </c>
      <c r="D95" s="271"/>
      <c r="E95" s="271"/>
      <c r="F95" s="271"/>
      <c r="G95" s="271"/>
      <c r="H95" s="272"/>
      <c r="I95" s="270" t="s">
        <v>55</v>
      </c>
      <c r="J95" s="271"/>
      <c r="K95" s="271"/>
      <c r="L95" s="271"/>
      <c r="M95" s="271"/>
      <c r="N95" s="271"/>
    </row>
    <row r="96" spans="1:17" ht="24.75" customHeight="1" x14ac:dyDescent="0.25">
      <c r="B96" s="273">
        <v>44562</v>
      </c>
      <c r="C96" s="260">
        <v>712.13</v>
      </c>
      <c r="D96" s="261"/>
      <c r="E96" s="261"/>
      <c r="F96" s="261">
        <f>C96*12</f>
        <v>8545.56</v>
      </c>
      <c r="G96" s="261"/>
      <c r="H96" s="262"/>
      <c r="I96" s="252">
        <v>6000</v>
      </c>
      <c r="J96" s="253"/>
      <c r="K96" s="253"/>
      <c r="L96" s="253">
        <f>I96*12</f>
        <v>72000</v>
      </c>
      <c r="M96" s="253"/>
      <c r="N96" s="254"/>
    </row>
    <row r="97" spans="2:14" ht="24.75" customHeight="1" x14ac:dyDescent="0.25">
      <c r="B97" s="273">
        <v>44927</v>
      </c>
      <c r="C97" s="260">
        <v>754.16</v>
      </c>
      <c r="D97" s="261"/>
      <c r="E97" s="261"/>
      <c r="F97" s="262">
        <f t="shared" ref="F97:F102" si="15">C97*12</f>
        <v>9049.92</v>
      </c>
      <c r="G97" s="263"/>
      <c r="H97" s="264"/>
      <c r="I97" s="252">
        <v>6000</v>
      </c>
      <c r="J97" s="253"/>
      <c r="K97" s="253"/>
      <c r="L97" s="254">
        <f t="shared" ref="L97:L102" si="16">I97*12</f>
        <v>72000</v>
      </c>
      <c r="M97" s="258"/>
      <c r="N97" s="258"/>
    </row>
    <row r="98" spans="2:14" ht="24.75" customHeight="1" x14ac:dyDescent="0.25">
      <c r="B98" s="273">
        <v>45292</v>
      </c>
      <c r="C98" s="260">
        <v>765.77</v>
      </c>
      <c r="D98" s="261"/>
      <c r="E98" s="261"/>
      <c r="F98" s="262">
        <f t="shared" si="15"/>
        <v>9189.24</v>
      </c>
      <c r="G98" s="263"/>
      <c r="H98" s="264"/>
      <c r="I98" s="252">
        <v>6000</v>
      </c>
      <c r="J98" s="253"/>
      <c r="K98" s="253"/>
      <c r="L98" s="254">
        <f t="shared" si="16"/>
        <v>72000</v>
      </c>
      <c r="M98" s="258"/>
      <c r="N98" s="258"/>
    </row>
    <row r="99" spans="2:14" ht="24.75" customHeight="1" x14ac:dyDescent="0.25">
      <c r="B99" s="273">
        <v>45536</v>
      </c>
      <c r="C99" s="260">
        <v>765.77</v>
      </c>
      <c r="D99" s="261"/>
      <c r="E99" s="261"/>
      <c r="F99" s="262">
        <f t="shared" si="15"/>
        <v>9189.24</v>
      </c>
      <c r="G99" s="263"/>
      <c r="H99" s="264"/>
      <c r="I99" s="252">
        <v>7000</v>
      </c>
      <c r="J99" s="253"/>
      <c r="K99" s="253"/>
      <c r="L99" s="254">
        <f t="shared" si="16"/>
        <v>84000</v>
      </c>
      <c r="M99" s="258"/>
      <c r="N99" s="258"/>
    </row>
    <row r="100" spans="2:14" ht="24.75" customHeight="1" x14ac:dyDescent="0.25">
      <c r="B100" s="273">
        <v>45658</v>
      </c>
      <c r="C100" s="260">
        <v>801</v>
      </c>
      <c r="D100" s="261"/>
      <c r="E100" s="261"/>
      <c r="F100" s="262">
        <f t="shared" si="15"/>
        <v>9612</v>
      </c>
      <c r="G100" s="263"/>
      <c r="H100" s="264"/>
      <c r="I100" s="252">
        <v>7000</v>
      </c>
      <c r="J100" s="253"/>
      <c r="K100" s="253"/>
      <c r="L100" s="254">
        <f t="shared" si="16"/>
        <v>84000</v>
      </c>
      <c r="M100" s="258"/>
      <c r="N100" s="258"/>
    </row>
    <row r="101" spans="2:14" ht="24.75" customHeight="1" x14ac:dyDescent="0.25">
      <c r="B101" s="273">
        <v>45901</v>
      </c>
      <c r="C101" s="260">
        <v>801</v>
      </c>
      <c r="D101" s="261"/>
      <c r="E101" s="261"/>
      <c r="F101" s="262">
        <f t="shared" si="15"/>
        <v>9612</v>
      </c>
      <c r="G101" s="263"/>
      <c r="H101" s="264"/>
      <c r="I101" s="252">
        <v>8500</v>
      </c>
      <c r="J101" s="253"/>
      <c r="K101" s="253"/>
      <c r="L101" s="254">
        <f t="shared" si="16"/>
        <v>102000</v>
      </c>
      <c r="M101" s="258"/>
      <c r="N101" s="258"/>
    </row>
    <row r="102" spans="2:14" ht="24.75" customHeight="1" x14ac:dyDescent="0.25">
      <c r="B102" s="274">
        <v>46023</v>
      </c>
      <c r="C102" s="265">
        <v>814.62</v>
      </c>
      <c r="D102" s="266"/>
      <c r="E102" s="266"/>
      <c r="F102" s="267">
        <f t="shared" si="15"/>
        <v>9775.44</v>
      </c>
      <c r="G102" s="268"/>
      <c r="H102" s="269"/>
      <c r="I102" s="255">
        <v>8500</v>
      </c>
      <c r="J102" s="256"/>
      <c r="K102" s="256"/>
      <c r="L102" s="257">
        <f t="shared" si="16"/>
        <v>102000</v>
      </c>
      <c r="M102" s="259"/>
      <c r="N102" s="259"/>
    </row>
  </sheetData>
  <mergeCells count="380">
    <mergeCell ref="C100:E100"/>
    <mergeCell ref="F100:H100"/>
    <mergeCell ref="C101:E101"/>
    <mergeCell ref="F101:H101"/>
    <mergeCell ref="C102:E102"/>
    <mergeCell ref="F102:H102"/>
    <mergeCell ref="I96:K96"/>
    <mergeCell ref="L96:N96"/>
    <mergeCell ref="I97:K97"/>
    <mergeCell ref="L97:N97"/>
    <mergeCell ref="I98:K98"/>
    <mergeCell ref="L98:N98"/>
    <mergeCell ref="I99:K99"/>
    <mergeCell ref="L99:N99"/>
    <mergeCell ref="I100:K100"/>
    <mergeCell ref="L100:N100"/>
    <mergeCell ref="I101:K101"/>
    <mergeCell ref="L101:N101"/>
    <mergeCell ref="I102:K102"/>
    <mergeCell ref="L102:N102"/>
    <mergeCell ref="C95:H95"/>
    <mergeCell ref="I95:N95"/>
    <mergeCell ref="C96:E96"/>
    <mergeCell ref="F96:H96"/>
    <mergeCell ref="C97:E97"/>
    <mergeCell ref="F97:H97"/>
    <mergeCell ref="C98:E98"/>
    <mergeCell ref="F98:H98"/>
    <mergeCell ref="C99:E99"/>
    <mergeCell ref="F99:H99"/>
    <mergeCell ref="L88:L91"/>
    <mergeCell ref="M88:M91"/>
    <mergeCell ref="N88:N91"/>
    <mergeCell ref="O88:O91"/>
    <mergeCell ref="P88:P91"/>
    <mergeCell ref="Q88:Q91"/>
    <mergeCell ref="C88:C91"/>
    <mergeCell ref="D88:D91"/>
    <mergeCell ref="E88:E91"/>
    <mergeCell ref="F88:F91"/>
    <mergeCell ref="G88:G91"/>
    <mergeCell ref="H88:H91"/>
    <mergeCell ref="I88:I91"/>
    <mergeCell ref="J88:J91"/>
    <mergeCell ref="K88:K91"/>
    <mergeCell ref="A86:B87"/>
    <mergeCell ref="C86:E86"/>
    <mergeCell ref="F86:H86"/>
    <mergeCell ref="I86:K86"/>
    <mergeCell ref="L86:N86"/>
    <mergeCell ref="O86:Q86"/>
    <mergeCell ref="C87:D87"/>
    <mergeCell ref="F87:G87"/>
    <mergeCell ref="I87:J87"/>
    <mergeCell ref="L87:M87"/>
    <mergeCell ref="O87:P87"/>
    <mergeCell ref="O64:O67"/>
    <mergeCell ref="P64:P67"/>
    <mergeCell ref="Q64:Q67"/>
    <mergeCell ref="L64:L67"/>
    <mergeCell ref="M64:M67"/>
    <mergeCell ref="N64:N67"/>
    <mergeCell ref="C64:C67"/>
    <mergeCell ref="D64:D67"/>
    <mergeCell ref="E64:E67"/>
    <mergeCell ref="F64:F67"/>
    <mergeCell ref="G64:G67"/>
    <mergeCell ref="H64:H67"/>
    <mergeCell ref="I64:I67"/>
    <mergeCell ref="J64:J67"/>
    <mergeCell ref="K64:K67"/>
    <mergeCell ref="A62:B63"/>
    <mergeCell ref="C62:E62"/>
    <mergeCell ref="F62:H62"/>
    <mergeCell ref="I62:K62"/>
    <mergeCell ref="L62:N62"/>
    <mergeCell ref="O62:Q62"/>
    <mergeCell ref="C63:D63"/>
    <mergeCell ref="F63:G63"/>
    <mergeCell ref="I63:J63"/>
    <mergeCell ref="L63:M63"/>
    <mergeCell ref="O63:P63"/>
    <mergeCell ref="L54:L56"/>
    <mergeCell ref="M54:M56"/>
    <mergeCell ref="N54:N56"/>
    <mergeCell ref="O54:O56"/>
    <mergeCell ref="P54:P56"/>
    <mergeCell ref="Q54:Q56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Q57:Q59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A52:B53"/>
    <mergeCell ref="C52:E52"/>
    <mergeCell ref="F52:H52"/>
    <mergeCell ref="I52:K52"/>
    <mergeCell ref="L52:N52"/>
    <mergeCell ref="O52:Q52"/>
    <mergeCell ref="C53:D53"/>
    <mergeCell ref="F53:G53"/>
    <mergeCell ref="I53:J53"/>
    <mergeCell ref="L53:M53"/>
    <mergeCell ref="O53:P53"/>
    <mergeCell ref="L44:L46"/>
    <mergeCell ref="M44:M46"/>
    <mergeCell ref="N44:N46"/>
    <mergeCell ref="O44:O46"/>
    <mergeCell ref="P44:P46"/>
    <mergeCell ref="Q44:Q46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L47:L49"/>
    <mergeCell ref="M47:M49"/>
    <mergeCell ref="N47:N49"/>
    <mergeCell ref="O47:O49"/>
    <mergeCell ref="P47:P49"/>
    <mergeCell ref="Q47:Q49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A42:B43"/>
    <mergeCell ref="C42:E42"/>
    <mergeCell ref="F42:H42"/>
    <mergeCell ref="I42:K42"/>
    <mergeCell ref="A22:B23"/>
    <mergeCell ref="A32:B33"/>
    <mergeCell ref="M37:M39"/>
    <mergeCell ref="N37:N39"/>
    <mergeCell ref="O37:O39"/>
    <mergeCell ref="C34:C36"/>
    <mergeCell ref="D34:D36"/>
    <mergeCell ref="E34:E36"/>
    <mergeCell ref="F34:F36"/>
    <mergeCell ref="G34:G36"/>
    <mergeCell ref="L42:N42"/>
    <mergeCell ref="O42:Q42"/>
    <mergeCell ref="C43:D43"/>
    <mergeCell ref="F43:G43"/>
    <mergeCell ref="I43:J43"/>
    <mergeCell ref="L43:M43"/>
    <mergeCell ref="O43:P43"/>
    <mergeCell ref="C33:D33"/>
    <mergeCell ref="F33:G33"/>
    <mergeCell ref="I33:J33"/>
    <mergeCell ref="P37:P39"/>
    <mergeCell ref="Q37:Q39"/>
    <mergeCell ref="H37:H39"/>
    <mergeCell ref="I37:I39"/>
    <mergeCell ref="J37:J39"/>
    <mergeCell ref="K37:K39"/>
    <mergeCell ref="L37:L39"/>
    <mergeCell ref="C37:C39"/>
    <mergeCell ref="D37:D39"/>
    <mergeCell ref="E37:E39"/>
    <mergeCell ref="F37:F39"/>
    <mergeCell ref="G37:G39"/>
    <mergeCell ref="O32:Q32"/>
    <mergeCell ref="M34:M36"/>
    <mergeCell ref="N34:N36"/>
    <mergeCell ref="O34:O36"/>
    <mergeCell ref="P34:P36"/>
    <mergeCell ref="Q34:Q36"/>
    <mergeCell ref="L33:M33"/>
    <mergeCell ref="O33:P33"/>
    <mergeCell ref="C32:E32"/>
    <mergeCell ref="F32:H32"/>
    <mergeCell ref="I32:K32"/>
    <mergeCell ref="L32:N32"/>
    <mergeCell ref="H34:H36"/>
    <mergeCell ref="I34:I36"/>
    <mergeCell ref="J34:J36"/>
    <mergeCell ref="K34:K36"/>
    <mergeCell ref="L34:L36"/>
    <mergeCell ref="C27:C29"/>
    <mergeCell ref="D27:D29"/>
    <mergeCell ref="E27:E29"/>
    <mergeCell ref="F27:F29"/>
    <mergeCell ref="G27:G29"/>
    <mergeCell ref="M24:M26"/>
    <mergeCell ref="N24:N26"/>
    <mergeCell ref="C24:C26"/>
    <mergeCell ref="D24:D26"/>
    <mergeCell ref="E24:E26"/>
    <mergeCell ref="F24:F26"/>
    <mergeCell ref="G24:G26"/>
    <mergeCell ref="H27:H29"/>
    <mergeCell ref="I27:I29"/>
    <mergeCell ref="J27:J29"/>
    <mergeCell ref="K27:K29"/>
    <mergeCell ref="L27:L29"/>
    <mergeCell ref="O24:O26"/>
    <mergeCell ref="P24:P26"/>
    <mergeCell ref="M27:M29"/>
    <mergeCell ref="N27:N29"/>
    <mergeCell ref="O27:O29"/>
    <mergeCell ref="P27:P29"/>
    <mergeCell ref="Q24:Q26"/>
    <mergeCell ref="H24:H26"/>
    <mergeCell ref="I24:I26"/>
    <mergeCell ref="J24:J26"/>
    <mergeCell ref="K24:K26"/>
    <mergeCell ref="L24:L26"/>
    <mergeCell ref="Q27:Q29"/>
    <mergeCell ref="G4:G6"/>
    <mergeCell ref="H4:H6"/>
    <mergeCell ref="I4:I6"/>
    <mergeCell ref="J4:J6"/>
    <mergeCell ref="O22:Q22"/>
    <mergeCell ref="C23:D23"/>
    <mergeCell ref="F23:G23"/>
    <mergeCell ref="I23:J23"/>
    <mergeCell ref="L23:M23"/>
    <mergeCell ref="O23:P23"/>
    <mergeCell ref="C22:E22"/>
    <mergeCell ref="F22:H22"/>
    <mergeCell ref="I22:K22"/>
    <mergeCell ref="L22:N22"/>
    <mergeCell ref="O4:O6"/>
    <mergeCell ref="P4:P6"/>
    <mergeCell ref="Q4:Q6"/>
    <mergeCell ref="C7:C9"/>
    <mergeCell ref="D7:D9"/>
    <mergeCell ref="E7:E9"/>
    <mergeCell ref="F7:F9"/>
    <mergeCell ref="G7:G9"/>
    <mergeCell ref="A2:B2"/>
    <mergeCell ref="C2:E2"/>
    <mergeCell ref="F2:H2"/>
    <mergeCell ref="I2:K2"/>
    <mergeCell ref="L2:N2"/>
    <mergeCell ref="O2:Q2"/>
    <mergeCell ref="C3:D3"/>
    <mergeCell ref="F3:G3"/>
    <mergeCell ref="I3:J3"/>
    <mergeCell ref="L3:M3"/>
    <mergeCell ref="O3:P3"/>
    <mergeCell ref="Q7:Q9"/>
    <mergeCell ref="M4:M6"/>
    <mergeCell ref="N4:N6"/>
    <mergeCell ref="C4:C6"/>
    <mergeCell ref="D4:D6"/>
    <mergeCell ref="E4:E6"/>
    <mergeCell ref="K4:K6"/>
    <mergeCell ref="A12:B12"/>
    <mergeCell ref="C12:E12"/>
    <mergeCell ref="F12:H12"/>
    <mergeCell ref="I12:K12"/>
    <mergeCell ref="L12:N12"/>
    <mergeCell ref="O12:Q12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L4:L6"/>
    <mergeCell ref="F4:F6"/>
    <mergeCell ref="C13:D13"/>
    <mergeCell ref="F13:G13"/>
    <mergeCell ref="I13:J13"/>
    <mergeCell ref="L13:M13"/>
    <mergeCell ref="O13:P13"/>
    <mergeCell ref="O17:O19"/>
    <mergeCell ref="P17:P19"/>
    <mergeCell ref="Q17:Q19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Q72:Q75"/>
    <mergeCell ref="C72:C75"/>
    <mergeCell ref="D72:D75"/>
    <mergeCell ref="E72:E75"/>
    <mergeCell ref="F72:F75"/>
    <mergeCell ref="G72:G75"/>
    <mergeCell ref="L14:L16"/>
    <mergeCell ref="M14:M16"/>
    <mergeCell ref="N14:N16"/>
    <mergeCell ref="O14:O16"/>
    <mergeCell ref="P14:P16"/>
    <mergeCell ref="Q14:Q16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A70:B71"/>
    <mergeCell ref="C70:E70"/>
    <mergeCell ref="F70:H70"/>
    <mergeCell ref="I70:K70"/>
    <mergeCell ref="L70:N70"/>
    <mergeCell ref="O70:Q70"/>
    <mergeCell ref="C71:D71"/>
    <mergeCell ref="F71:G71"/>
    <mergeCell ref="I71:J71"/>
    <mergeCell ref="L71:M71"/>
    <mergeCell ref="O71:P71"/>
    <mergeCell ref="A78:B79"/>
    <mergeCell ref="C78:E78"/>
    <mergeCell ref="F78:H78"/>
    <mergeCell ref="I78:K78"/>
    <mergeCell ref="L78:N78"/>
    <mergeCell ref="O78:Q78"/>
    <mergeCell ref="C79:D79"/>
    <mergeCell ref="F79:G79"/>
    <mergeCell ref="I79:J79"/>
    <mergeCell ref="L79:M79"/>
    <mergeCell ref="O79:P79"/>
    <mergeCell ref="H72:H75"/>
    <mergeCell ref="I72:I75"/>
    <mergeCell ref="L80:L83"/>
    <mergeCell ref="M80:M83"/>
    <mergeCell ref="N80:N83"/>
    <mergeCell ref="O80:O83"/>
    <mergeCell ref="P80:P83"/>
    <mergeCell ref="Q80:Q83"/>
    <mergeCell ref="C80:C83"/>
    <mergeCell ref="D80:D83"/>
    <mergeCell ref="E80:E83"/>
    <mergeCell ref="F80:F83"/>
    <mergeCell ref="G80:G83"/>
    <mergeCell ref="H80:H83"/>
    <mergeCell ref="I80:I83"/>
    <mergeCell ref="J80:J83"/>
    <mergeCell ref="K80:K83"/>
    <mergeCell ref="J72:J75"/>
    <mergeCell ref="K72:K75"/>
    <mergeCell ref="L72:L75"/>
    <mergeCell ref="M72:M75"/>
    <mergeCell ref="N72:N75"/>
    <mergeCell ref="O72:O75"/>
    <mergeCell ref="P72:P7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Tarif horaire JANV 2026</vt:lpstr>
      <vt:lpstr>Liens plancher-plafond CAF</vt:lpstr>
      <vt:lpstr>Grille tarifaire - barèmes CNAF</vt:lpstr>
      <vt:lpstr>'Tarif horaire JANV 2026'!Zone_d_impression</vt:lpstr>
    </vt:vector>
  </TitlesOfParts>
  <Company>ORVAULT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JOUIS Laurence</dc:creator>
  <cp:lastModifiedBy>JOUIS Laurence</cp:lastModifiedBy>
  <cp:lastPrinted>2025-12-24T10:59:56Z</cp:lastPrinted>
  <dcterms:created xsi:type="dcterms:W3CDTF">2014-04-10T13:22:28Z</dcterms:created>
  <dcterms:modified xsi:type="dcterms:W3CDTF">2025-12-24T11:00:42Z</dcterms:modified>
</cp:coreProperties>
</file>